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11.xml" ContentType="application/vnd.openxmlformats-officedocument.spreadsheetml.comments+xml"/>
  <Override PartName="/xl/drawings/drawing21.xml" ContentType="application/vnd.openxmlformats-officedocument.drawing+xml"/>
  <Override PartName="/xl/comments12.xml" ContentType="application/vnd.openxmlformats-officedocument.spreadsheetml.comments+xml"/>
  <Override PartName="/xl/drawings/drawing22.xml" ContentType="application/vnd.openxmlformats-officedocument.drawing+xml"/>
  <Override PartName="/xl/comments13.xml" ContentType="application/vnd.openxmlformats-officedocument.spreadsheetml.comments+xml"/>
  <Override PartName="/xl/drawings/drawing23.xml" ContentType="application/vnd.openxmlformats-officedocument.drawing+xml"/>
  <Override PartName="/xl/comments14.xml" ContentType="application/vnd.openxmlformats-officedocument.spreadsheetml.comments+xml"/>
  <Override PartName="/xl/drawings/drawing24.xml" ContentType="application/vnd.openxmlformats-officedocument.drawing+xml"/>
  <Override PartName="/xl/comments15.xml" ContentType="application/vnd.openxmlformats-officedocument.spreadsheetml.comments+xml"/>
  <Override PartName="/xl/drawings/drawing25.xml" ContentType="application/vnd.openxmlformats-officedocument.drawing+xml"/>
  <Override PartName="/xl/comments16.xml" ContentType="application/vnd.openxmlformats-officedocument.spreadsheetml.comments+xml"/>
  <Override PartName="/xl/drawings/drawing26.xml" ContentType="application/vnd.openxmlformats-officedocument.drawing+xml"/>
  <Override PartName="/xl/comments17.xml" ContentType="application/vnd.openxmlformats-officedocument.spreadsheetml.comments+xml"/>
  <Override PartName="/xl/drawings/drawing27.xml" ContentType="application/vnd.openxmlformats-officedocument.drawing+xml"/>
  <Override PartName="/xl/comments18.xml" ContentType="application/vnd.openxmlformats-officedocument.spreadsheetml.comments+xml"/>
  <Override PartName="/xl/drawings/drawing28.xml" ContentType="application/vnd.openxmlformats-officedocument.drawing+xml"/>
  <Override PartName="/xl/comments19.xml" ContentType="application/vnd.openxmlformats-officedocument.spreadsheetml.comments+xml"/>
  <Override PartName="/xl/drawings/drawing29.xml" ContentType="application/vnd.openxmlformats-officedocument.drawing+xml"/>
  <Override PartName="/xl/comments20.xml" ContentType="application/vnd.openxmlformats-officedocument.spreadsheetml.comments+xml"/>
  <Override PartName="/xl/drawings/drawing30.xml" ContentType="application/vnd.openxmlformats-officedocument.drawing+xml"/>
  <Override PartName="/xl/comments21.xml" ContentType="application/vnd.openxmlformats-officedocument.spreadsheetml.comments+xml"/>
  <Override PartName="/xl/drawings/drawing31.xml" ContentType="application/vnd.openxmlformats-officedocument.drawing+xml"/>
  <Override PartName="/xl/comments22.xml" ContentType="application/vnd.openxmlformats-officedocument.spreadsheetml.comments+xml"/>
  <Override PartName="/xl/drawings/drawing32.xml" ContentType="application/vnd.openxmlformats-officedocument.drawing+xml"/>
  <Override PartName="/xl/comments23.xml" ContentType="application/vnd.openxmlformats-officedocument.spreadsheetml.comments+xml"/>
  <Override PartName="/xl/drawings/drawing33.xml" ContentType="application/vnd.openxmlformats-officedocument.drawing+xml"/>
  <Override PartName="/xl/comments24.xml" ContentType="application/vnd.openxmlformats-officedocument.spreadsheetml.comments+xml"/>
  <Override PartName="/xl/drawings/drawing34.xml" ContentType="application/vnd.openxmlformats-officedocument.drawing+xml"/>
  <Override PartName="/xl/comments25.xml" ContentType="application/vnd.openxmlformats-officedocument.spreadsheetml.comments+xml"/>
  <Override PartName="/xl/drawings/drawing35.xml" ContentType="application/vnd.openxmlformats-officedocument.drawing+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uario\OneDrive - Universidad Industrial de Santander\009 RIESGOS\2022\"/>
    </mc:Choice>
  </mc:AlternateContent>
  <bookViews>
    <workbookView xWindow="-105" yWindow="-105" windowWidth="23250" windowHeight="12570" tabRatio="897" firstSheet="3" activeTab="9"/>
  </bookViews>
  <sheets>
    <sheet name="Contenido" sheetId="4" r:id="rId1"/>
    <sheet name="Objetivo - Metodología " sheetId="2" r:id="rId2"/>
    <sheet name="Procesos UIS " sheetId="5" r:id="rId3"/>
    <sheet name="Consolidado Seguimiento" sheetId="6" r:id="rId4"/>
    <sheet name="Comparativo " sheetId="7" r:id="rId5"/>
    <sheet name="Indicadores riesgos " sheetId="8" state="hidden" r:id="rId6"/>
    <sheet name="Madurez" sheetId="40" r:id="rId7"/>
    <sheet name="A. Mejorar" sheetId="9" r:id="rId8"/>
    <sheet name="MR Consolidado " sheetId="43" r:id="rId9"/>
    <sheet name="Informe general " sheetId="42" r:id="rId10"/>
    <sheet name="Dirección Institucional " sheetId="37" r:id="rId11"/>
    <sheet name="Planeación " sheetId="20" r:id="rId12"/>
    <sheet name="Seguimiento Institucional " sheetId="38" r:id="rId13"/>
    <sheet name="G. Calidad Acad." sheetId="28" r:id="rId14"/>
    <sheet name="Formación " sheetId="27" r:id="rId15"/>
    <sheet name="Investigación " sheetId="19" r:id="rId16"/>
    <sheet name="Extensión " sheetId="18" r:id="rId17"/>
    <sheet name="Consultorio Jurídico " sheetId="16" r:id="rId18"/>
    <sheet name="Instituto de Lenguas " sheetId="17" r:id="rId19"/>
    <sheet name="Admisiones" sheetId="22" r:id="rId20"/>
    <sheet name="Contratación " sheetId="15" r:id="rId21"/>
    <sheet name="Jurídico " sheetId="25" r:id="rId22"/>
    <sheet name="R. Exteriores" sheetId="34" r:id="rId23"/>
    <sheet name="Biblioteca" sheetId="14" r:id="rId24"/>
    <sheet name="Financiero " sheetId="31" r:id="rId25"/>
    <sheet name="Publicaciones " sheetId="35" r:id="rId26"/>
    <sheet name="Sistemas I y T" sheetId="24" r:id="rId27"/>
    <sheet name="Bienestar " sheetId="29" r:id="rId28"/>
    <sheet name="G. Cultural " sheetId="23" r:id="rId29"/>
    <sheet name="Recursos Físicos " sheetId="33" r:id="rId30"/>
    <sheet name="Talento Humano " sheetId="26" r:id="rId31"/>
    <sheet name="Comunicación I" sheetId="30" r:id="rId32"/>
    <sheet name="G. Documental " sheetId="32" r:id="rId33"/>
    <sheet name="R. Tecnológicos " sheetId="21" r:id="rId34"/>
    <sheet name="UISALUD" sheetId="36" r:id="rId35"/>
  </sheets>
  <externalReferences>
    <externalReference r:id="rId36"/>
  </externalReferences>
  <definedNames>
    <definedName name="_xlnm._FilterDatabase" localSheetId="27" hidden="1">'Bienestar '!#REF!</definedName>
    <definedName name="_xlnm.Print_Area" localSheetId="7">'A. Mejorar'!$A$1:$G$41</definedName>
    <definedName name="_xlnm.Print_Area" localSheetId="4">'Comparativo '!$A$1:$H$42</definedName>
    <definedName name="_xlnm.Print_Area" localSheetId="3">'Consolidado Seguimiento'!$A$1:$P$44</definedName>
    <definedName name="_xlnm.Print_Area" localSheetId="0">Contenido!$A$1:$E$29</definedName>
    <definedName name="_xlnm.Print_Area" localSheetId="5">'Indicadores riesgos '!$A$1:$I$41</definedName>
    <definedName name="_xlnm.Print_Area" localSheetId="9">'Informe general '!$A$1:$O$58</definedName>
    <definedName name="_xlnm.Print_Area" localSheetId="1">'Objetivo - Metodología '!$A$1:$E$26</definedName>
    <definedName name="_xlnm.Print_Area" localSheetId="2">'Procesos UIS '!$A$1:$E$38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2" i="36" l="1"/>
  <c r="A1" i="36"/>
  <c r="A2" i="21"/>
  <c r="A1" i="21"/>
  <c r="A2" i="32"/>
  <c r="A1" i="32"/>
  <c r="A2" i="30"/>
  <c r="A1" i="30"/>
  <c r="A2" i="26"/>
  <c r="A1" i="26"/>
  <c r="A2" i="33"/>
  <c r="A1" i="33"/>
  <c r="A2" i="23"/>
  <c r="A1" i="23"/>
  <c r="A2" i="29"/>
  <c r="A1" i="29"/>
  <c r="A2" i="24"/>
  <c r="A1" i="24"/>
  <c r="A2" i="35"/>
  <c r="A1" i="35"/>
  <c r="A2" i="31"/>
  <c r="A1" i="31"/>
  <c r="A2" i="14"/>
  <c r="A1" i="14"/>
  <c r="A2" i="34"/>
  <c r="A1" i="34"/>
  <c r="A2" i="25"/>
  <c r="A1" i="25"/>
  <c r="A2" i="15"/>
  <c r="A1" i="15"/>
  <c r="A2" i="22"/>
  <c r="A1" i="22"/>
  <c r="A2" i="17"/>
  <c r="A1" i="17"/>
  <c r="A2" i="16"/>
  <c r="A1" i="16"/>
  <c r="A2" i="18"/>
  <c r="A1" i="18"/>
  <c r="A2" i="19"/>
  <c r="A1" i="19"/>
  <c r="A2" i="27"/>
  <c r="A1" i="27"/>
  <c r="A2" i="28"/>
  <c r="A1" i="28"/>
  <c r="A2" i="38"/>
  <c r="A1" i="38"/>
  <c r="A2" i="20"/>
  <c r="A1" i="20"/>
  <c r="A1" i="37"/>
  <c r="A2" i="37"/>
  <c r="K10" i="43" l="1"/>
  <c r="K9" i="43"/>
  <c r="O17" i="42" l="1"/>
  <c r="H38" i="42"/>
  <c r="F35" i="7" l="1"/>
  <c r="F40" i="7"/>
  <c r="N42" i="6"/>
  <c r="F41" i="7" s="1"/>
  <c r="J42" i="6"/>
  <c r="I42" i="6"/>
  <c r="N41" i="6"/>
  <c r="J41" i="6"/>
  <c r="I41" i="6"/>
  <c r="N40" i="6"/>
  <c r="F39" i="7" s="1"/>
  <c r="I40" i="6"/>
  <c r="N39" i="6"/>
  <c r="F38" i="7" s="1"/>
  <c r="I39" i="6"/>
  <c r="N38" i="6"/>
  <c r="F37" i="7" s="1"/>
  <c r="I38" i="6"/>
  <c r="N36" i="6"/>
  <c r="I36" i="6"/>
  <c r="J35" i="6"/>
  <c r="I35" i="6"/>
  <c r="N34" i="6"/>
  <c r="F33" i="7" s="1"/>
  <c r="I34" i="6"/>
  <c r="N33" i="6"/>
  <c r="F32" i="7" s="1"/>
  <c r="J33" i="6"/>
  <c r="I33" i="6"/>
  <c r="N31" i="6" l="1"/>
  <c r="F30" i="7" s="1"/>
  <c r="I31" i="6"/>
  <c r="N30" i="6"/>
  <c r="F29" i="7" s="1"/>
  <c r="J30" i="6"/>
  <c r="I30" i="6"/>
  <c r="N29" i="6"/>
  <c r="F28" i="7" s="1"/>
  <c r="J29" i="6"/>
  <c r="I29" i="6"/>
  <c r="O10" i="38"/>
  <c r="K12" i="38"/>
  <c r="K15" i="38"/>
  <c r="J18" i="38"/>
  <c r="K18" i="38"/>
  <c r="J19" i="38"/>
  <c r="J30" i="38" s="1"/>
  <c r="K19" i="38"/>
  <c r="K30" i="38" s="1"/>
  <c r="K24" i="38"/>
  <c r="J25" i="38"/>
  <c r="K25" i="38"/>
  <c r="J28" i="38"/>
  <c r="J43" i="38" s="1"/>
  <c r="K28" i="38"/>
  <c r="K43" i="38" s="1"/>
  <c r="J29" i="38"/>
  <c r="K29" i="38"/>
  <c r="J31" i="38"/>
  <c r="K31" i="38"/>
  <c r="J32" i="38"/>
  <c r="K32" i="38"/>
  <c r="J33" i="38"/>
  <c r="K33" i="38"/>
  <c r="J34" i="38"/>
  <c r="K34" i="38"/>
  <c r="J42" i="38"/>
  <c r="K42" i="38"/>
  <c r="N28" i="6" l="1"/>
  <c r="F27" i="7" s="1"/>
  <c r="J28" i="6"/>
  <c r="I28" i="6"/>
  <c r="L23" i="15"/>
  <c r="K23" i="15"/>
  <c r="B23" i="15"/>
  <c r="N27" i="6" l="1"/>
  <c r="F26" i="7" s="1"/>
  <c r="I27" i="6"/>
  <c r="N26" i="6"/>
  <c r="F25" i="7" s="1"/>
  <c r="J26" i="6"/>
  <c r="I26" i="6"/>
  <c r="N25" i="6"/>
  <c r="F24" i="7" s="1"/>
  <c r="J25" i="6"/>
  <c r="I25" i="6"/>
  <c r="N24" i="6"/>
  <c r="F23" i="7" s="1"/>
  <c r="J24" i="6"/>
  <c r="N23" i="6"/>
  <c r="F22" i="7" s="1"/>
  <c r="J23" i="6"/>
  <c r="N22" i="6"/>
  <c r="F21" i="7" s="1"/>
  <c r="J22" i="6"/>
  <c r="I22" i="6"/>
  <c r="H43" i="6"/>
  <c r="N21" i="6"/>
  <c r="F20" i="7" s="1"/>
  <c r="J21" i="6"/>
  <c r="I21" i="6"/>
  <c r="N19" i="6"/>
  <c r="F18" i="7" s="1"/>
  <c r="I19" i="6"/>
  <c r="L55" i="36"/>
  <c r="K55" i="36"/>
  <c r="B55" i="36"/>
  <c r="M27" i="21"/>
  <c r="L27" i="21"/>
  <c r="B27" i="21"/>
  <c r="L45" i="32"/>
  <c r="K45" i="32"/>
  <c r="J40" i="6" s="1"/>
  <c r="B45" i="32"/>
  <c r="L21" i="30"/>
  <c r="K21" i="30"/>
  <c r="J39" i="6" s="1"/>
  <c r="B21" i="30"/>
  <c r="B46" i="26"/>
  <c r="L46" i="26"/>
  <c r="K46" i="26"/>
  <c r="J38" i="6" s="1"/>
  <c r="L21" i="33" l="1"/>
  <c r="N37" i="6" s="1"/>
  <c r="F36" i="7" s="1"/>
  <c r="K21" i="33"/>
  <c r="J37" i="6" s="1"/>
  <c r="B21" i="33"/>
  <c r="I37" i="6" s="1"/>
  <c r="L20" i="23"/>
  <c r="K20" i="23"/>
  <c r="J36" i="6" s="1"/>
  <c r="B20" i="23"/>
  <c r="B61" i="29"/>
  <c r="L61" i="29"/>
  <c r="N35" i="6" s="1"/>
  <c r="F34" i="7" s="1"/>
  <c r="K61" i="29"/>
  <c r="L16" i="24"/>
  <c r="K16" i="24"/>
  <c r="J34" i="6" s="1"/>
  <c r="B16" i="24" l="1"/>
  <c r="L24" i="35"/>
  <c r="K24" i="35"/>
  <c r="B24" i="35"/>
  <c r="L20" i="31"/>
  <c r="N32" i="6" s="1"/>
  <c r="F31" i="7" s="1"/>
  <c r="K20" i="31"/>
  <c r="J32" i="6" s="1"/>
  <c r="B20" i="31"/>
  <c r="I32" i="6" s="1"/>
  <c r="L46" i="14"/>
  <c r="K46" i="14"/>
  <c r="J31" i="6" s="1"/>
  <c r="B46" i="14"/>
  <c r="L31" i="34"/>
  <c r="K31" i="34"/>
  <c r="B31" i="34"/>
  <c r="L16" i="25"/>
  <c r="K16" i="25"/>
  <c r="B16" i="25"/>
  <c r="L13" i="22"/>
  <c r="K13" i="22"/>
  <c r="J27" i="6" s="1"/>
  <c r="B13" i="22"/>
  <c r="L36" i="17"/>
  <c r="K36" i="17"/>
  <c r="B36" i="17"/>
  <c r="L15" i="16"/>
  <c r="K15" i="16"/>
  <c r="B15" i="16"/>
  <c r="L14" i="18"/>
  <c r="B14" i="18"/>
  <c r="I24" i="6" s="1"/>
  <c r="K14" i="18"/>
  <c r="L18" i="19"/>
  <c r="K18" i="19"/>
  <c r="B18" i="19"/>
  <c r="I23" i="6" s="1"/>
  <c r="L28" i="27"/>
  <c r="K28" i="27"/>
  <c r="B28" i="27"/>
  <c r="K20" i="28"/>
  <c r="L20" i="28"/>
  <c r="B20" i="28"/>
  <c r="M50" i="38"/>
  <c r="N20" i="6" s="1"/>
  <c r="F19" i="7" s="1"/>
  <c r="L50" i="38"/>
  <c r="J20" i="6" s="1"/>
  <c r="B50" i="38"/>
  <c r="I20" i="6" s="1"/>
  <c r="B41" i="20"/>
  <c r="L41" i="20"/>
  <c r="M41" i="20"/>
  <c r="L34" i="37"/>
  <c r="N18" i="6" s="1"/>
  <c r="F17" i="7" s="1"/>
  <c r="K34" i="37"/>
  <c r="K43" i="6"/>
  <c r="L43" i="6"/>
  <c r="M43" i="6"/>
  <c r="F42" i="7" l="1"/>
  <c r="N43" i="6"/>
  <c r="F40" i="42" s="1"/>
  <c r="E42" i="7"/>
  <c r="J19" i="6" l="1"/>
  <c r="J18" i="6"/>
  <c r="J43" i="6" s="1"/>
  <c r="E40" i="42" s="1"/>
  <c r="B34" i="37" l="1"/>
  <c r="I18" i="6" s="1"/>
  <c r="I43" i="6" s="1"/>
  <c r="B40" i="42" s="1"/>
  <c r="B2" i="42" l="1"/>
  <c r="B38" i="42" s="1"/>
  <c r="B1" i="42"/>
  <c r="B2" i="9"/>
  <c r="B1" i="9"/>
  <c r="E68" i="40"/>
  <c r="J68" i="40" s="1"/>
  <c r="J67" i="40"/>
  <c r="E65" i="40"/>
  <c r="J65" i="40" s="1"/>
  <c r="E57" i="40"/>
  <c r="J57" i="40" s="1"/>
  <c r="E54" i="40"/>
  <c r="J54" i="40" s="1"/>
  <c r="E48" i="40"/>
  <c r="J48" i="40" s="1"/>
  <c r="E44" i="40"/>
  <c r="J44" i="40" s="1"/>
  <c r="J34" i="40"/>
  <c r="E34" i="40"/>
  <c r="E28" i="40"/>
  <c r="J28" i="40" s="1"/>
  <c r="J24" i="40"/>
  <c r="B2" i="40"/>
  <c r="B1" i="40"/>
  <c r="G41" i="8"/>
  <c r="B2" i="8"/>
  <c r="B1" i="8"/>
  <c r="B2" i="7"/>
  <c r="B1" i="7"/>
  <c r="B2" i="6"/>
  <c r="B1" i="6"/>
  <c r="B2" i="5"/>
  <c r="B1" i="5"/>
  <c r="B2" i="2"/>
  <c r="B1" i="2"/>
  <c r="J72" i="40" l="1"/>
</calcChain>
</file>

<file path=xl/comments1.xml><?xml version="1.0" encoding="utf-8"?>
<comments xmlns="http://schemas.openxmlformats.org/spreadsheetml/2006/main">
  <authors>
    <author>usuario</author>
  </authors>
  <commentList>
    <comment ref="G29" authorId="0" shapeId="0">
      <text>
        <r>
          <rPr>
            <b/>
            <sz val="9"/>
            <color indexed="81"/>
            <rFont val="Tahoma"/>
            <family val="2"/>
          </rPr>
          <t>usuario:</t>
        </r>
        <r>
          <rPr>
            <sz val="9"/>
            <color indexed="81"/>
            <rFont val="Tahoma"/>
            <family val="2"/>
          </rPr>
          <t xml:space="preserve">
3 central 
3 en algunas sedes </t>
        </r>
      </text>
    </comment>
    <comment ref="G33" authorId="0" shapeId="0">
      <text>
        <r>
          <rPr>
            <b/>
            <sz val="9"/>
            <color indexed="81"/>
            <rFont val="Tahoma"/>
            <family val="2"/>
          </rPr>
          <t>usuario:</t>
        </r>
        <r>
          <rPr>
            <sz val="9"/>
            <color indexed="81"/>
            <rFont val="Tahoma"/>
            <family val="2"/>
          </rPr>
          <t xml:space="preserve">
1 central 
1 sede 
</t>
        </r>
      </text>
    </comment>
    <comment ref="G34" authorId="0" shapeId="0">
      <text>
        <r>
          <rPr>
            <b/>
            <sz val="9"/>
            <color indexed="81"/>
            <rFont val="Tahoma"/>
            <family val="2"/>
          </rPr>
          <t>usuario:</t>
        </r>
        <r>
          <rPr>
            <sz val="9"/>
            <color indexed="81"/>
            <rFont val="Tahoma"/>
            <family val="2"/>
          </rPr>
          <t xml:space="preserve">
1 central 
1 sede 
</t>
        </r>
      </text>
    </comment>
  </commentList>
</comments>
</file>

<file path=xl/comments10.xml><?xml version="1.0" encoding="utf-8"?>
<comments xmlns="http://schemas.openxmlformats.org/spreadsheetml/2006/main">
  <authors>
    <author>Adriana</author>
  </authors>
  <commentList>
    <comment ref="C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1.xml><?xml version="1.0" encoding="utf-8"?>
<comments xmlns="http://schemas.openxmlformats.org/spreadsheetml/2006/main">
  <authors>
    <author>Adriana</author>
  </authors>
  <commentList>
    <comment ref="C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19"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27"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2.xml><?xml version="1.0" encoding="utf-8"?>
<comments xmlns="http://schemas.openxmlformats.org/spreadsheetml/2006/main">
  <authors>
    <author>Adriana</author>
  </authors>
  <commentList>
    <comment ref="C9"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3.xml><?xml version="1.0" encoding="utf-8"?>
<comments xmlns="http://schemas.openxmlformats.org/spreadsheetml/2006/main">
  <authors>
    <author>Adriana</author>
  </authors>
  <commentList>
    <comment ref="D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4.xml><?xml version="1.0" encoding="utf-8"?>
<comments xmlns="http://schemas.openxmlformats.org/spreadsheetml/2006/main">
  <authors>
    <author>Adriana</author>
  </authors>
  <commentList>
    <comment ref="C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5.xml><?xml version="1.0" encoding="utf-8"?>
<comments xmlns="http://schemas.openxmlformats.org/spreadsheetml/2006/main">
  <authors>
    <author>Adriana</author>
  </authors>
  <commentList>
    <comment ref="C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55"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63"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101"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140"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6.xml><?xml version="1.0" encoding="utf-8"?>
<comments xmlns="http://schemas.openxmlformats.org/spreadsheetml/2006/main">
  <authors>
    <author>Adriana</author>
  </authors>
  <commentList>
    <comment ref="C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7.xml><?xml version="1.0" encoding="utf-8"?>
<comments xmlns="http://schemas.openxmlformats.org/spreadsheetml/2006/main">
  <authors>
    <author>Adriana</author>
  </authors>
  <commentList>
    <comment ref="C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8.xml><?xml version="1.0" encoding="utf-8"?>
<comments xmlns="http://schemas.openxmlformats.org/spreadsheetml/2006/main">
  <authors>
    <author>Adriana</author>
  </authors>
  <commentList>
    <comment ref="C9"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23"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19.xml><?xml version="1.0" encoding="utf-8"?>
<comments xmlns="http://schemas.openxmlformats.org/spreadsheetml/2006/main">
  <authors>
    <author>Adriana</author>
  </authors>
  <commentList>
    <comment ref="C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71"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81"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91"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113"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xml><?xml version="1.0" encoding="utf-8"?>
<comments xmlns="http://schemas.openxmlformats.org/spreadsheetml/2006/main">
  <authors>
    <author>usuario</author>
  </authors>
  <commentList>
    <comment ref="D34" authorId="0" shapeId="0">
      <text>
        <r>
          <rPr>
            <b/>
            <sz val="9"/>
            <color indexed="81"/>
            <rFont val="Tahoma"/>
            <family val="2"/>
          </rPr>
          <t>usuario:</t>
        </r>
        <r>
          <rPr>
            <sz val="9"/>
            <color indexed="81"/>
            <rFont val="Tahoma"/>
            <family val="2"/>
          </rPr>
          <t xml:space="preserve">
Establece los principios básicos y el marco general de actuación para el control y la gestión de los riesgos de toda naturaleza a los que se enfrenta la entidad.</t>
        </r>
      </text>
    </comment>
    <comment ref="D35" authorId="0" shapeId="0">
      <text>
        <r>
          <rPr>
            <b/>
            <sz val="9"/>
            <color indexed="81"/>
            <rFont val="Tahoma"/>
            <family val="2"/>
          </rPr>
          <t>usuario:</t>
        </r>
        <r>
          <rPr>
            <sz val="9"/>
            <color indexed="81"/>
            <rFont val="Tahoma"/>
            <family val="2"/>
          </rPr>
          <t xml:space="preserve">
Establece el ámbito de aplicación de los lineamientos, el cual debe abarcar todos los procesos de la entidad. Se sugiere incluir a todas las seccionales o sedes que la entidad pueda tener en diferentes ubicaciones geográficas, con el fin de garantizar un adecuado conocimiento y control de los riesgos en todos los niveles organizacionales.</t>
        </r>
      </text>
    </comment>
    <comment ref="D36" authorId="0" shapeId="0">
      <text>
        <r>
          <rPr>
            <b/>
            <sz val="9"/>
            <color indexed="81"/>
            <rFont val="Tahoma"/>
            <family val="2"/>
          </rPr>
          <t>usuario:</t>
        </r>
        <r>
          <rPr>
            <sz val="9"/>
            <color indexed="81"/>
            <rFont val="Tahoma"/>
            <family val="2"/>
          </rPr>
          <t xml:space="preserve">
Establece “los niveles aceptables de desviación relativa a la consecución de los objetivos” (NTC GTC 137 Numeral 3.7.16), los mismos están asociados a la estrategia de la entidad y pueden considerarse para cada uno de los procesos. Los riesgos de corrupción son inaceptables.</t>
        </r>
      </text>
    </comment>
    <comment ref="D37" authorId="0" shapeId="0">
      <text>
        <r>
          <rPr>
            <b/>
            <sz val="9"/>
            <color indexed="81"/>
            <rFont val="Tahoma"/>
            <family val="2"/>
          </rPr>
          <t>usuario:</t>
        </r>
        <r>
          <rPr>
            <sz val="9"/>
            <color indexed="81"/>
            <rFont val="Tahoma"/>
            <family val="2"/>
          </rPr>
          <t xml:space="preserve">
Aquellos relacionados con la administración del riesgo y con los temas que el manual o guía desarrollen y sean relevantes para que todos los funcionarios entiendan su contenido y aplicación</t>
        </r>
      </text>
    </comment>
    <comment ref="D47" authorId="0" shapeId="0">
      <text>
        <r>
          <rPr>
            <b/>
            <sz val="9"/>
            <color indexed="81"/>
            <rFont val="Tahoma"/>
            <family val="2"/>
          </rPr>
          <t>usuario:</t>
        </r>
        <r>
          <rPr>
            <sz val="9"/>
            <color indexed="81"/>
            <rFont val="Tahoma"/>
            <family val="2"/>
          </rPr>
          <t xml:space="preserve">
Le corresponde a la primera línea de defensa identificar los activos en cada proceso. 
Ejemplo: 
</t>
        </r>
        <r>
          <rPr>
            <b/>
            <sz val="9"/>
            <color indexed="81"/>
            <rFont val="Tahoma"/>
            <family val="2"/>
          </rPr>
          <t>Análisis de los objetivos estratégicos</t>
        </r>
        <r>
          <rPr>
            <sz val="9"/>
            <color indexed="81"/>
            <rFont val="Tahoma"/>
            <family val="2"/>
          </rPr>
          <t xml:space="preserve">
Son activos elementos que utiliza la organización para funcionar en el entorno digital tales como: Aplicaciones de la organización, servicios web, redes, información física o digital, tecnologías de información -TI, tecnologías de operación -TO.
</t>
        </r>
        <r>
          <rPr>
            <b/>
            <sz val="9"/>
            <color indexed="81"/>
            <rFont val="Tahoma"/>
            <family val="2"/>
          </rPr>
          <t>Análisis de los objetivos de proceso</t>
        </r>
        <r>
          <rPr>
            <sz val="9"/>
            <color indexed="81"/>
            <rFont val="Tahoma"/>
            <family val="2"/>
          </rPr>
          <t xml:space="preserve">
Determinar qué es lo más importante que cada entidad y sus procesos poseen (sean bases de datos, unos archivos, servidores web o aplicaciones claves para que la entidad pueda prestar sus servicios.
</t>
        </r>
      </text>
    </comment>
  </commentList>
</comments>
</file>

<file path=xl/comments20.xml><?xml version="1.0" encoding="utf-8"?>
<comments xmlns="http://schemas.openxmlformats.org/spreadsheetml/2006/main">
  <authors>
    <author>Adriana</author>
  </authors>
  <commentList>
    <comment ref="C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26"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36"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46"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5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1.xml><?xml version="1.0" encoding="utf-8"?>
<comments xmlns="http://schemas.openxmlformats.org/spreadsheetml/2006/main">
  <authors>
    <author>Adriana</author>
  </authors>
  <commentList>
    <comment ref="C9"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2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39"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53"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2.xml><?xml version="1.0" encoding="utf-8"?>
<comments xmlns="http://schemas.openxmlformats.org/spreadsheetml/2006/main">
  <authors>
    <author>Adriana</author>
  </authors>
  <commentList>
    <comment ref="C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3.xml><?xml version="1.0" encoding="utf-8"?>
<comments xmlns="http://schemas.openxmlformats.org/spreadsheetml/2006/main">
  <authors>
    <author>Adriana</author>
  </authors>
  <commentList>
    <comment ref="C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29"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37"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45"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 ref="C53"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4.xml><?xml version="1.0" encoding="utf-8"?>
<comments xmlns="http://schemas.openxmlformats.org/spreadsheetml/2006/main">
  <authors>
    <author>Adriana</author>
  </authors>
  <commentList>
    <comment ref="D9"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5.xml><?xml version="1.0" encoding="utf-8"?>
<comments xmlns="http://schemas.openxmlformats.org/spreadsheetml/2006/main">
  <authors>
    <author>Adriana</author>
  </authors>
  <commentList>
    <comment ref="C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26.xml><?xml version="1.0" encoding="utf-8"?>
<comments xmlns="http://schemas.openxmlformats.org/spreadsheetml/2006/main">
  <authors>
    <author>Adriana</author>
  </authors>
  <commentList>
    <comment ref="C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3.xml><?xml version="1.0" encoding="utf-8"?>
<comments xmlns="http://schemas.openxmlformats.org/spreadsheetml/2006/main">
  <authors>
    <author>Adriana</author>
  </authors>
  <commentList>
    <comment ref="C7"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4.xml><?xml version="1.0" encoding="utf-8"?>
<comments xmlns="http://schemas.openxmlformats.org/spreadsheetml/2006/main">
  <authors>
    <author>Adriana</author>
  </authors>
  <commentList>
    <comment ref="C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5.xml><?xml version="1.0" encoding="utf-8"?>
<comments xmlns="http://schemas.openxmlformats.org/spreadsheetml/2006/main">
  <authors>
    <author>Adriana</author>
  </authors>
  <commentList>
    <comment ref="C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6.xml><?xml version="1.0" encoding="utf-8"?>
<comments xmlns="http://schemas.openxmlformats.org/spreadsheetml/2006/main">
  <authors>
    <author>Adriana</author>
  </authors>
  <commentList>
    <comment ref="C8" authorId="0" shapeId="0">
      <text>
        <r>
          <rPr>
            <sz val="9"/>
            <color indexed="81"/>
            <rFont val="Tahoma"/>
            <family val="2"/>
          </rPr>
          <t>Tener en cuenta que la materialización del riesgo se da al no existir controles apropiados que impidan el cumplimiento de los objetivos o actividades del proceso</t>
        </r>
      </text>
    </comment>
  </commentList>
</comments>
</file>

<file path=xl/comments7.xml><?xml version="1.0" encoding="utf-8"?>
<comments xmlns="http://schemas.openxmlformats.org/spreadsheetml/2006/main">
  <authors>
    <author>Adriana</author>
  </authors>
  <commentList>
    <comment ref="D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8.xml><?xml version="1.0" encoding="utf-8"?>
<comments xmlns="http://schemas.openxmlformats.org/spreadsheetml/2006/main">
  <authors>
    <author>Adriana</author>
  </authors>
  <commentList>
    <comment ref="C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comments9.xml><?xml version="1.0" encoding="utf-8"?>
<comments xmlns="http://schemas.openxmlformats.org/spreadsheetml/2006/main">
  <authors>
    <author>Adriana</author>
  </authors>
  <commentList>
    <comment ref="C8" authorId="0" shapeId="0">
      <text>
        <r>
          <rPr>
            <b/>
            <sz val="9"/>
            <color indexed="81"/>
            <rFont val="Tahoma"/>
            <family val="2"/>
          </rPr>
          <t>Adriana:</t>
        </r>
        <r>
          <rPr>
            <sz val="9"/>
            <color indexed="81"/>
            <rFont val="Tahoma"/>
            <family val="2"/>
          </rPr>
          <t xml:space="preserve">
Tener en cuenta que la materialización del riesgo se da al no existir controles apropiados que impidan el cumplimiento de los objetivos o actividades del proceso</t>
        </r>
      </text>
    </comment>
  </commentList>
</comments>
</file>

<file path=xl/sharedStrings.xml><?xml version="1.0" encoding="utf-8"?>
<sst xmlns="http://schemas.openxmlformats.org/spreadsheetml/2006/main" count="7541" uniqueCount="3981">
  <si>
    <t xml:space="preserve">INFORME DE SEGUIMIENTO 
ADMINISTRACIÓN DE RIESGOS </t>
  </si>
  <si>
    <t>CONTENIDO</t>
  </si>
  <si>
    <t xml:space="preserve">Objetivo </t>
  </si>
  <si>
    <t xml:space="preserve">Metodología </t>
  </si>
  <si>
    <t xml:space="preserve">Desarrollo </t>
  </si>
  <si>
    <t xml:space="preserve">Procesos de la Universidad </t>
  </si>
  <si>
    <t xml:space="preserve">Consolidado Seguimiento acciones Mapas de riesgos </t>
  </si>
  <si>
    <t>Comparativo ejecución de acciones por años</t>
  </si>
  <si>
    <t xml:space="preserve">Administración de riesgos UIS vs Guía de administración de riesgos DAFP </t>
  </si>
  <si>
    <t xml:space="preserve">Aspectos por mejorar en la administración de riesgos </t>
  </si>
  <si>
    <t xml:space="preserve">Informe general </t>
  </si>
  <si>
    <t xml:space="preserve">Anexos </t>
  </si>
  <si>
    <t xml:space="preserve">El seguimiento a la gestión de riesgos de cada uno de los proceso incluyó la verificación respecto a la materialización de los riesgos, ejecución de los controles y desarrollo de las actividades. 
Dando clic en cada proceso se puede encontrar el respectivo resultado:  </t>
  </si>
  <si>
    <t xml:space="preserve">Dirección Institucional </t>
  </si>
  <si>
    <t>Planeación Institucional</t>
  </si>
  <si>
    <t>Seguimiento Institucional</t>
  </si>
  <si>
    <t>Gestión de la Calidad Académica</t>
  </si>
  <si>
    <t>Formación</t>
  </si>
  <si>
    <t>Investigación</t>
  </si>
  <si>
    <t>Extensión</t>
  </si>
  <si>
    <t>Consultorio Jurídico</t>
  </si>
  <si>
    <t xml:space="preserve">Instituto de Lenguas </t>
  </si>
  <si>
    <t>Admisiones y Registro Académico</t>
  </si>
  <si>
    <t>Contratación</t>
  </si>
  <si>
    <t>Jurídico</t>
  </si>
  <si>
    <t>Relaciones Exteriores</t>
  </si>
  <si>
    <t>Biblioteca</t>
  </si>
  <si>
    <t>Financiero</t>
  </si>
  <si>
    <t>Publicaciones</t>
  </si>
  <si>
    <t>Servicios Informáticos y de Telecomunicaciones</t>
  </si>
  <si>
    <t>Bienestar Estudiantil</t>
  </si>
  <si>
    <t>Gestión Cultural</t>
  </si>
  <si>
    <t>Recursos Físicos</t>
  </si>
  <si>
    <t>Talento Humano</t>
  </si>
  <si>
    <t>Comunicación Institucional</t>
  </si>
  <si>
    <t>Gestión Documental</t>
  </si>
  <si>
    <t>Recursos Tecnológicos</t>
  </si>
  <si>
    <t>UISALUD</t>
  </si>
  <si>
    <t>OBJETIVO</t>
  </si>
  <si>
    <t xml:space="preserve">Realizar seguimiento a la gestión de riesgos por proceso de la Universidad, con la finalidad de verificar si los controles y las acciones se están cumpliendo y contribuyen a que no se materialicen los riesgos. </t>
  </si>
  <si>
    <t>METODOLOGÍA</t>
  </si>
  <si>
    <t xml:space="preserve">a) Estado actual: Revisar el estado actual de los Mapas de Riesgos a través de lista de chequeo con el fin de validar que procesos requieren: seguimiento o seguimiento más actualización. 
b) Comunicaciones: Enviar comunicaciones (física o digital) a los líderes de proceso solicitando las evidencias de la ejecución de las actividades y actualización del Mapa de Riesgos, si es necesario.  
c) Seguimiento: Revisar las evidencias del cumplimiento de los controles, las acciones y la posible materialización de los riesgos.
d) Nivel de cumplimiento: Evaluar en qué nivel de  cumplimiento se encuentra la gestión de riesgos en la Universidad con base en los resultados de la vigencia revisada. 
e) Actualización: Revisar las propuestas de actualización de los Mapas de Riesgos y realimentar a los responsables en caso de que se presenten observaciones.   
f) Publicación: Gestionar la Publicación de los Mapas de Riesgos actualizados y del informe de seguimiento. </t>
  </si>
  <si>
    <t xml:space="preserve">RANGOS </t>
  </si>
  <si>
    <t xml:space="preserve">SUGERENCIAS SEGÚN RESULTADOS DE LAS ACCIONES  </t>
  </si>
  <si>
    <t>0% - 19%</t>
  </si>
  <si>
    <t>Sugerir a los procesos reevaluar las acciones y actualizar los Mapa de Riesgos.</t>
  </si>
  <si>
    <t>20% - 39%</t>
  </si>
  <si>
    <t>40% - 59%</t>
  </si>
  <si>
    <t>Sugerir a los procesos reevaluar las acciones o solicitar ampliación en el plazo de finalización de las acciones.</t>
  </si>
  <si>
    <t>60% - 79%</t>
  </si>
  <si>
    <t xml:space="preserve">Sugerir a los proceso solicitar ampliación en el plazo de finalización de las acciones. </t>
  </si>
  <si>
    <t>80% - 100%</t>
  </si>
  <si>
    <t xml:space="preserve">Sugerir al proceso terminar las acciones y dar cierre a las ya ejecutadas. </t>
  </si>
  <si>
    <t>*Rangos establecidos por el profesional de seguimiento UIS</t>
  </si>
  <si>
    <t xml:space="preserve">3.1 PROCESOS DE LA UNIVERSIDAD </t>
  </si>
  <si>
    <t>Para la validación del estado de los Administración de Riesgos, se tomó como base el modelo de operación por procesos de la Universidad, el cual cuenta con 23 procesos.
Adicionalmente se realiza el seguimiento a los mapas de riesgos de los subprocesos Consultorio Jurídico e Instituto de lenguas.</t>
  </si>
  <si>
    <t>https://www.uis.edu.co/intranet/calidad/mapa.html</t>
  </si>
  <si>
    <t xml:space="preserve"> </t>
  </si>
  <si>
    <t>CONSOLIDADO SEGUIMIENTO ACCIONES MAPAS DE RIESGOS</t>
  </si>
  <si>
    <t>#</t>
  </si>
  <si>
    <t>PROCESO</t>
  </si>
  <si>
    <t xml:space="preserve">Cumplimiento de controles </t>
  </si>
  <si>
    <t xml:space="preserve">N° riesgos materializados </t>
  </si>
  <si>
    <t xml:space="preserve">n° de riesgos </t>
  </si>
  <si>
    <t xml:space="preserve">Cantidad de acciones </t>
  </si>
  <si>
    <t xml:space="preserve">Con ejecución total </t>
  </si>
  <si>
    <t xml:space="preserve">Con ejecución parcial </t>
  </si>
  <si>
    <t xml:space="preserve">Sin ejecución </t>
  </si>
  <si>
    <t xml:space="preserve">PORCENTAJE PROMEDIO DE EJECUCIÓN DE LAS ACCIONES </t>
  </si>
  <si>
    <t xml:space="preserve">OBSERVACIONES </t>
  </si>
  <si>
    <t xml:space="preserve">SI </t>
  </si>
  <si>
    <t xml:space="preserve">NO </t>
  </si>
  <si>
    <t xml:space="preserve">Parcial </t>
  </si>
  <si>
    <t>DI</t>
  </si>
  <si>
    <t>X</t>
  </si>
  <si>
    <t>PI</t>
  </si>
  <si>
    <t>SE</t>
  </si>
  <si>
    <t>CA</t>
  </si>
  <si>
    <t>FO</t>
  </si>
  <si>
    <t>IN</t>
  </si>
  <si>
    <t>EX</t>
  </si>
  <si>
    <t>CJ</t>
  </si>
  <si>
    <t>IL</t>
  </si>
  <si>
    <t>AR</t>
  </si>
  <si>
    <t>CO</t>
  </si>
  <si>
    <t>JU</t>
  </si>
  <si>
    <t>RE</t>
  </si>
  <si>
    <t>BI</t>
  </si>
  <si>
    <t>FI</t>
  </si>
  <si>
    <t>PU</t>
  </si>
  <si>
    <t>SI</t>
  </si>
  <si>
    <t>BE</t>
  </si>
  <si>
    <t>CU</t>
  </si>
  <si>
    <t>RF</t>
  </si>
  <si>
    <t>TH</t>
  </si>
  <si>
    <t>CI</t>
  </si>
  <si>
    <t>GD</t>
  </si>
  <si>
    <t>RT</t>
  </si>
  <si>
    <t>UD</t>
  </si>
  <si>
    <t>TOTAL jun 2020- Jun 2021</t>
  </si>
  <si>
    <t xml:space="preserve">NUMERO DE INDICADORES ASOCIADOS A RIESGOS </t>
  </si>
  <si>
    <t xml:space="preserve">n° de Indicadores </t>
  </si>
  <si>
    <t xml:space="preserve">Observaciones </t>
  </si>
  <si>
    <t xml:space="preserve">*Seguimiento: Los indicadores son reportados a través del informe de desempeño del proceso a la Coordinación de Calidad trimestralmente. 
* Cada unidad plantea y realiza la medición de indicadores asociados a:
- Todo el riesgo 
- Controles que contribuyen a la no materialización de los riesgos identificados. 
- Acciones que ayudan al fortalecimiento de los controles existentes o de unos nuevos, o acciones por un periodo específico.  </t>
  </si>
  <si>
    <t xml:space="preserve">El siguiente nivel de cumplimiento se diseña con base en la -Guía para la administración del riesgo y el diseño de controles en entidades públicas v4- publicada por el Departamento Administrativo de la Función Pública en octubre de 2018. Tiene en cuenta los riesgos asociados a: Gestión, Corrupción y Seguridad Digital. 
La guía adicionalmente se encuentra alineada con el MIPG. 
En la siguiente tabla se encuentran los niveles de madurez para validar el cumplimiento en la Universidad. 
Se presentan 10 criterios que en su totalidad contienen 47 ítems de valoración, por lo cual la valoración de cada nivel se da de multiplicar la cantidad de criterios por el numero asignado al nivel. </t>
  </si>
  <si>
    <t xml:space="preserve">NIVEL DE CUMPLIMIENTO ADMINISTRACIÓN DE RIESGOS vs GUÍA DAFP </t>
  </si>
  <si>
    <t xml:space="preserve">% promedio total de Cumplimiento </t>
  </si>
  <si>
    <t xml:space="preserve">BÁSICO </t>
  </si>
  <si>
    <t xml:space="preserve">La entidad reconoce que pueden existir amenazas en su entorno, no se han identificado los controles. </t>
  </si>
  <si>
    <t>1% - 30%</t>
  </si>
  <si>
    <t>INTERMEDIO</t>
  </si>
  <si>
    <t xml:space="preserve">La identificación de riesgos no se ha extendido para todos los procesos sino para unos pocos y es por eso que al interior de la entidad no se ha podido madurar la valoración y administración de los mismos, ni el diseño de mapas de riesgo por proceso y lineamientos para la administración de riesgos y falta fortalecer los controles. </t>
  </si>
  <si>
    <t>31% - 60%</t>
  </si>
  <si>
    <t>SATISFACTORIO</t>
  </si>
  <si>
    <t xml:space="preserve">La entidad se esmera por estar al día, con que su política de riesgos sea coherente con los cambios que surjan al interior de la entidad y sus procesos. La falla es que no es un comportamiento frecuente de la entidad y faltan aún procesos, áreas o unidades a los cuales se les debe identificar riesgos y otros que los deben actualizar. 
Se sensibilizan a los servidores en cuanto a las metodologías de administración de riesgos, pero no se reflejan avances en la implementación.
Se cuenta con controles pero falta fortalecer la identificación y descripción para que mitiguen de manera adecuada el riesgo. </t>
  </si>
  <si>
    <t>61% - 85%</t>
  </si>
  <si>
    <t>AVANZADO</t>
  </si>
  <si>
    <t xml:space="preserve">Todos los procesos cuentan con su mapa de riesgos, se tienen identificados los riesgos que afectan los objetivos institucionales. El ejercicio de detectar nuevos riesgos se reflejan en la revisión continua de los mapas. La sensibilización de la administración de riesgos se da en toda la entidad, y las personas involucradas en procesos cuentan con herramientas de control, lineamientos y herramientas de administración de riesgos, actualizados y completos.
Los controles son revisados, fortalecidos constantemente y cuentan con las especificaciones de construcción para que mitiguen de manera adecuada el riesgo. </t>
  </si>
  <si>
    <t>86% - 100%</t>
  </si>
  <si>
    <t>n°</t>
  </si>
  <si>
    <t xml:space="preserve">CRITERIO </t>
  </si>
  <si>
    <t>DESCRIPCIÓN</t>
  </si>
  <si>
    <t>Total de puntos posibles  por criterio</t>
  </si>
  <si>
    <t xml:space="preserve">NIVEL DE CUMPLIMIENTO </t>
  </si>
  <si>
    <t xml:space="preserve">Promedio de Cumplimiento </t>
  </si>
  <si>
    <t>Bajo 
(1)</t>
  </si>
  <si>
    <t>Aceptable
(2)</t>
  </si>
  <si>
    <t xml:space="preserve">Medio 
(3) </t>
  </si>
  <si>
    <t>Alto
(4)</t>
  </si>
  <si>
    <t xml:space="preserve">Conocimiento de la entidad </t>
  </si>
  <si>
    <t xml:space="preserve">Está definida la Misión </t>
  </si>
  <si>
    <t xml:space="preserve">Está definida la Visión </t>
  </si>
  <si>
    <t xml:space="preserve">Han definido los objetivos estratégicos </t>
  </si>
  <si>
    <t xml:space="preserve">Cuenta con una Planeación Institucional (Políticas, lineamientos, otros) que contribuyan al cumplimiento del PDI </t>
  </si>
  <si>
    <t xml:space="preserve">Modelo de operación por proceso </t>
  </si>
  <si>
    <t xml:space="preserve">Están definidos los procesos en la institución </t>
  </si>
  <si>
    <t xml:space="preserve">Los procesos contemplan todas las actividades, unidades, áreas u otros que contribuyen a la misión de la institución. </t>
  </si>
  <si>
    <t>Los procesos definidos cuentan con caracterizaciones</t>
  </si>
  <si>
    <t xml:space="preserve">Los procesos tienen definidos sus objetivos </t>
  </si>
  <si>
    <t xml:space="preserve">Los objetivos están alineados con los objetivos institucionales </t>
  </si>
  <si>
    <t xml:space="preserve">Se han definido planes, programas o proyectos asociados a los procesos para contribuir con la misión institucional y se les han identificado los riesgos. </t>
  </si>
  <si>
    <t xml:space="preserve">Política de administración de riesgos </t>
  </si>
  <si>
    <t xml:space="preserve">Cuenta con un objetivo </t>
  </si>
  <si>
    <t xml:space="preserve">Hay definido un alcance </t>
  </si>
  <si>
    <t xml:space="preserve">Están definidos los niveles de aceptación del riesgo o tolerancia al riesgo </t>
  </si>
  <si>
    <t>Han identificado y descrito los términos y definiciones asociados a la administración de riesgos</t>
  </si>
  <si>
    <t xml:space="preserve">Han instaurado una metodología a utilizar. </t>
  </si>
  <si>
    <t xml:space="preserve">Cuentan con una herramienta para la gestión de riesgos y se encuentra la explicación de su manejo. </t>
  </si>
  <si>
    <t xml:space="preserve">Están definidos los aspectos relevantes sobre los factores de riesgo estratégicos para la entidad, a partir de los cuales los procesos pueden iniciar con el análisis para el establecimiento del contexto. </t>
  </si>
  <si>
    <t>Se encuentra especificada la periodicidad para el monitoreo y revisión de los riesgos, así como el seguimiento de los riesgos de corrupción.</t>
  </si>
  <si>
    <t xml:space="preserve">Han determinado los niveles de riesgo aceptados para la entidad y su forma de manejo. </t>
  </si>
  <si>
    <t>Han incluido una la tabla de impactos o consecuencias institucionales.</t>
  </si>
  <si>
    <t xml:space="preserve">Establecimiento del contexto </t>
  </si>
  <si>
    <t xml:space="preserve">Está establecido el contexto interno </t>
  </si>
  <si>
    <t xml:space="preserve">Han establecido el contexto externo </t>
  </si>
  <si>
    <t xml:space="preserve">Se ha identificado el contexto del proceso  </t>
  </si>
  <si>
    <t>Tienen identificados los activos de seguridad de la información</t>
  </si>
  <si>
    <t xml:space="preserve">Identificación de riesgos </t>
  </si>
  <si>
    <t xml:space="preserve">Cuentan con técnicas para la identificación de riesgos </t>
  </si>
  <si>
    <t xml:space="preserve">Cuentan con técnicas para la redacción de riesgos </t>
  </si>
  <si>
    <t xml:space="preserve">Tienen identificadas y descritas las tipologías de riesgos </t>
  </si>
  <si>
    <t xml:space="preserve">Se cuenta con mapa de riesgos de gestión </t>
  </si>
  <si>
    <t xml:space="preserve">Se cuenta con mapa de riesgos de corrupción </t>
  </si>
  <si>
    <t xml:space="preserve">Se cuenta con mapa de riesgos de seguridad digital </t>
  </si>
  <si>
    <t xml:space="preserve">Valoración de riesgos </t>
  </si>
  <si>
    <t xml:space="preserve">Cuenta con análisis de causas </t>
  </si>
  <si>
    <t xml:space="preserve">Se ha realizado el cálculo de probabilidad y consecuencias o nivel de impacto </t>
  </si>
  <si>
    <t>Cuenta con la valoración de riesgos  inicial o inherente</t>
  </si>
  <si>
    <t>Valoración de los controles – diseño de controles</t>
  </si>
  <si>
    <t xml:space="preserve">Se han defino o establecido controles </t>
  </si>
  <si>
    <t xml:space="preserve">Los controles están diseñados de forma que mitiguen de manera adecuada el riesgo </t>
  </si>
  <si>
    <t>En la redacción está definido el responsable de llevar a cabo la actividad de control.</t>
  </si>
  <si>
    <t xml:space="preserve">En la redacción está identificada la periodicidad de ejecución del control </t>
  </si>
  <si>
    <t>Han Indicado cuál es el propósito del control.</t>
  </si>
  <si>
    <t>En la redacción está identificada cómo se realiza la actividad de control.</t>
  </si>
  <si>
    <t>Han identificado qué pasa con las observaciones o desviaciones resultantes de ejecutar el control</t>
  </si>
  <si>
    <t>Se ha definido la evidencia de la ejecución del control.</t>
  </si>
  <si>
    <t xml:space="preserve">Mapa de Calor </t>
  </si>
  <si>
    <t>Cuentan con mapa de calor para los riesgos inherente (antes de controles)</t>
  </si>
  <si>
    <t xml:space="preserve">Cuentan con mapa de calor para los riesgos residuales (después de controles) </t>
  </si>
  <si>
    <t xml:space="preserve">Monitoreo y revisión </t>
  </si>
  <si>
    <t xml:space="preserve">Cuentan con una matriz de responsabilidades frente a la administración de riesgos </t>
  </si>
  <si>
    <t xml:space="preserve">Seguimiento </t>
  </si>
  <si>
    <t xml:space="preserve">Se ha realizado seguimientos a los riesgos de gestión por proceso según la periodicidad establecida por la institución. </t>
  </si>
  <si>
    <t xml:space="preserve">Se ha realizado seguimientos a los riesgos de seguridad digital según la periodicidad establecida por la institución. </t>
  </si>
  <si>
    <t xml:space="preserve">Se ha realizado seguimientos a los riesgos de corrupción de manera cuatrimestral como lo establece la normativa </t>
  </si>
  <si>
    <t xml:space="preserve">*Nota: Tabla es de construcción propia, con el fin de hacer un posible acercamiento a las brechas actuales de la gestión de riesgos frente a la nueva guía del DAFP  </t>
  </si>
  <si>
    <t xml:space="preserve">ASPECTOS POR MEJORAR </t>
  </si>
  <si>
    <t xml:space="preserve">ADMINISTRACIÓN DE RIESGOS A ANIVEL INSTITUCIONAL </t>
  </si>
  <si>
    <t xml:space="preserve">Los siguientes aspectos por mejorar se dan con base en la valoración del estado de madurez de la administración de riesgos UIS, por lo cual se recomienda que sean desarrollados por la Unidad responsable del despliegue de la metodología. </t>
  </si>
  <si>
    <t>ASPECTO EVALUADO</t>
  </si>
  <si>
    <t xml:space="preserve">ACCIONES POR EJECUTAR SUGERIDAS </t>
  </si>
  <si>
    <t xml:space="preserve">%Avance </t>
  </si>
  <si>
    <t>observaciones</t>
  </si>
  <si>
    <t>Socializar el PDI 2019-2030 para que los procesos tengan bases para complementar sus mapas de riesgos</t>
  </si>
  <si>
    <t xml:space="preserve">Analizar la posibilidad que la gestión de riesgos sea tenida en cuenta por todas las áreas, unidades,  y oficinas de la universidad, no solo en la parte administrativa. </t>
  </si>
  <si>
    <t xml:space="preserve">Actividad en análisis </t>
  </si>
  <si>
    <t xml:space="preserve">Hacer el despliegue de como los objetivos de los procesos aportan al cumplimiento de los objetivos institucionales (PDI) </t>
  </si>
  <si>
    <t xml:space="preserve">Inculcar en los procesos la cultura de la gestión de riesgos para casos en los que se formulan planes, programas o proyectos. </t>
  </si>
  <si>
    <t xml:space="preserve">Revisar las caracterización (objetivo, alcance, actividades, salidas) y en caso de ser necesario actualizarlas. </t>
  </si>
  <si>
    <t xml:space="preserve">Actividad permanente </t>
  </si>
  <si>
    <t xml:space="preserve">Actualizar el Manual para la Administración de Riesgos con base en la metodología establecida por el DAFP y otros mecanismos que contribuyan al buen manejo del tema en la Universidad. </t>
  </si>
  <si>
    <t xml:space="preserve">Incorporar en la gestión de riesgos de cada proceso el análisis del contexto interno y externo </t>
  </si>
  <si>
    <t xml:space="preserve">Identificar los activos de seguridad de la información y definir los responsables. </t>
  </si>
  <si>
    <t>5. - 6.</t>
  </si>
  <si>
    <t xml:space="preserve">Identificación de riesgos y  Valoración de riesgos </t>
  </si>
  <si>
    <t xml:space="preserve">Fortalecer en el  Manual para la Administración de Riesgos las técnicas para la identificación y redacción de riesgos </t>
  </si>
  <si>
    <t xml:space="preserve">Fortalecer en el  Manual para la Administración de Riesgos las tipologías de riesgos. </t>
  </si>
  <si>
    <t xml:space="preserve">Revisar los riesgos de gestión identificados y de ser necesario actualizarlos con base en el análisis integral del contexto y del modelo de operación de la institución. </t>
  </si>
  <si>
    <t xml:space="preserve">Pendiente aprobación y posterior  socialización nueva metodología. </t>
  </si>
  <si>
    <t xml:space="preserve">Analizar los riesgos de corrupción y hacerlos extensivos a todos los procesos. </t>
  </si>
  <si>
    <t xml:space="preserve">Hacer la identificación de los riesgos de seguridad digital </t>
  </si>
  <si>
    <t xml:space="preserve">Fortalecer en el  Manual para la Administración de Riesgos la metodología para la construcción de controles incorporando: identificación de responsables, periodicidad de ejecución, propósito y la evidencia. </t>
  </si>
  <si>
    <t>Incluir en la metodología de administración de riesgos la elaboración de los mapas de calor antes y después de controles, con el fin de poder evidenciar de forma gráfica como los controles contribuyen en la mitigación de los riesgos.</t>
  </si>
  <si>
    <t xml:space="preserve">Fortalecer la identificación de los responsables frente a la administración de riesgos. </t>
  </si>
  <si>
    <t xml:space="preserve">Incluir en la metodología el seguimiento a los riesgos de seguridad digital. </t>
  </si>
  <si>
    <t>Será incluida una vez sea aprobada y socializada</t>
  </si>
  <si>
    <t xml:space="preserve">A nivel general se debe fortalecer la socialización de la metodología, capacitaciones constantes y acompañamiento en la implementación de los ajustes que se deben realizar a la gestión de riesgos. </t>
  </si>
  <si>
    <t xml:space="preserve">Se realizará conforme se avance en la nueva metodología. </t>
  </si>
  <si>
    <t xml:space="preserve">ADMINISTRACIÓN DE RIESGOS POR PROCESO </t>
  </si>
  <si>
    <t>OBSERVACIONES</t>
  </si>
  <si>
    <t xml:space="preserve">• Validar la pertinencia de los riesgos teniendo en cuenta la actualidad del proceso.
• Analizar el contexto interno y externo 
• Analizar las necesidades de los grupos de interés 
• Tener en cuenta para la identificación de riesgos los objetivos del proceso y los subprocesos. </t>
  </si>
  <si>
    <t xml:space="preserve">Acción permanente </t>
  </si>
  <si>
    <t xml:space="preserve">Análisis de causas </t>
  </si>
  <si>
    <t xml:space="preserve">• Para cada riesgo realizar el análisis de causas e identificar los posibles controles, en caso de no existir plantear acciones para crearlos 
• Teniendo en cuenta la cantidad de causas se deben priorizar según el impacto que tengan. </t>
  </si>
  <si>
    <t xml:space="preserve">Valoración de riesgos 
(antes y después de controles) </t>
  </si>
  <si>
    <t xml:space="preserve">• Revisar la valoración del riesgo, tener en cuenta que la valoración es por el riesgo no por causas. </t>
  </si>
  <si>
    <t xml:space="preserve">Acciones </t>
  </si>
  <si>
    <t xml:space="preserve">Tener en cuenta que las acciones se establecen para: 
• Fortalecer los controles existentes. 
• Crear nuevos controles si se han identificado nuevas causas. 
• Acciones que se ejecutarán por un tiempo y contribuyen a mitigar el riesgo. 
• Para los riesgos materializados se deben realizar todo el análisis y plantear acciones. 
Nota: Si de evidencia que los controles existentes han contribuido por varios periodos a que los riesgos no se materialicen puede que no sea necesario plantear acciones todo depende del análisis realizado por el proceso. </t>
  </si>
  <si>
    <t xml:space="preserve">SEGUIMIENTO POLÍTICA DE ADMINISTRACIÓN DE RIESGOS </t>
  </si>
  <si>
    <t xml:space="preserve">Política de administración de riesgos UIS </t>
  </si>
  <si>
    <t xml:space="preserve">Satisfactorio </t>
  </si>
  <si>
    <t xml:space="preserve">• Se evidenció que los procesos han gestionado los riesgos atendiendo los lineamientos establecidos en la metodología adoptada en el MSE.01 Manual para la Administración del Riesgo. </t>
  </si>
  <si>
    <t>https://bit.ly/3yEoqEl</t>
  </si>
  <si>
    <t>https://bit.ly/3lQf0Cg</t>
  </si>
  <si>
    <t xml:space="preserve">• La Universidad cuenta con un mapa de riesgos de gestión por proceso según la estructura del Mapa de Procesos Institucional. Estos se encuentran publicados en la intranet. </t>
  </si>
  <si>
    <t>https://bit.ly/3jGikNu</t>
  </si>
  <si>
    <t xml:space="preserve">• A nivel institucional también se cuenta con mapa de riesgos de corrupción, el cual aplica para todos los procesos. El seguimiento de dicho mapa se realiza cuatrimestralmente. </t>
  </si>
  <si>
    <t xml:space="preserve">Dimensión </t>
  </si>
  <si>
    <t>Puntaje UIS</t>
  </si>
  <si>
    <t xml:space="preserve">Puntaje Max. </t>
  </si>
  <si>
    <t>Ambiente propicio para el ejercicio del control</t>
  </si>
  <si>
    <t>Evaluación estratégica del riesgo</t>
  </si>
  <si>
    <t>Actividades de control efectivas</t>
  </si>
  <si>
    <t>Información y comunicación relevante y oportuna para el control</t>
  </si>
  <si>
    <t>Actividades de monitoreo sistemáticas y orientadas a la mejora</t>
  </si>
  <si>
    <t xml:space="preserve">SEGUIMIENTO ACCIONES POR PROCESO </t>
  </si>
  <si>
    <t>n° de Riesgos UIS</t>
  </si>
  <si>
    <t xml:space="preserve">n° de Acciones  </t>
  </si>
  <si>
    <t>% Prom. cumplimiento de  acciones</t>
  </si>
  <si>
    <t>CUMPLIMIENTO DE CONTROLES</t>
  </si>
  <si>
    <t xml:space="preserve">¿Hay cumplimiento de los controles? </t>
  </si>
  <si>
    <t>Parcial</t>
  </si>
  <si>
    <t>MATERIALIZACIÓN DE LOS RIESGOS</t>
  </si>
  <si>
    <t>¿Hubo Riesgos materializados?</t>
  </si>
  <si>
    <t xml:space="preserve">OBSERVACIONES / RECOMENDACIONES </t>
  </si>
  <si>
    <t xml:space="preserve">Fecha corte del Seguimiento </t>
  </si>
  <si>
    <t xml:space="preserve">Directora de Control Interno y Evaluación de Gestión </t>
  </si>
  <si>
    <t xml:space="preserve">GLORIA PATRICIA PORRAS ROJAS </t>
  </si>
  <si>
    <t xml:space="preserve">Profesional de Control Interno y Evaluación de Gestión </t>
  </si>
  <si>
    <t xml:space="preserve">ADRIANA PATRICIA AFANADOR VELASCO </t>
  </si>
  <si>
    <t xml:space="preserve">DIRECCIÓN INSTITUCIONAL </t>
  </si>
  <si>
    <t>MATERIALIZACIÓN DEL RIESGO</t>
  </si>
  <si>
    <t>CONTROLES EXISTENTES</t>
  </si>
  <si>
    <t>ACCIONES DE MITIGACIÓN DEL RIESGO</t>
  </si>
  <si>
    <t>Riesgo</t>
  </si>
  <si>
    <t>El riesgo se ha materializado</t>
  </si>
  <si>
    <t>Descripción de la posible materialización del riesgo</t>
  </si>
  <si>
    <t>¿Qué acciones se adelantaron al respecto?</t>
  </si>
  <si>
    <t xml:space="preserve">Controles existentes por Riesgo </t>
  </si>
  <si>
    <t>Los controles se están ejecutando</t>
  </si>
  <si>
    <t>Relacionar evidencias del cumplimiento de los controles</t>
  </si>
  <si>
    <t>Acción</t>
  </si>
  <si>
    <t xml:space="preserve">% Avance </t>
  </si>
  <si>
    <t>Descripción del seguimiento de las acciones</t>
  </si>
  <si>
    <t>Relacionar evidencias del cumplimiento de las acciones.</t>
  </si>
  <si>
    <t>Si</t>
  </si>
  <si>
    <t>No</t>
  </si>
  <si>
    <t>Escribir la acción</t>
  </si>
  <si>
    <t xml:space="preserve">Incumplimiento de las metas del Plan de Desarrollo Institucional </t>
  </si>
  <si>
    <t>Batería de indicadores estratégicos del PDI 2019-2030</t>
  </si>
  <si>
    <t xml:space="preserve">https://uis.edu.co/wp-content/uploads/2022/04/12.-indicadoresPDI2019_2030.pdf </t>
  </si>
  <si>
    <t>Revisar la propuesta de protocolos de indicadores del PDI 2019-2030</t>
  </si>
  <si>
    <t>Se revisaron los 81 protocolos del PDI 2019-2030, pendiente aprobación por parte del Consejo Superior</t>
  </si>
  <si>
    <t>81 protocolos revisados, incluidos en la carpeta Protocolos PDI</t>
  </si>
  <si>
    <t>Batería de indicadores del sistema de gestión de calidad</t>
  </si>
  <si>
    <t>R1_C2_Resultado-de-Indicadores-InstitucionalesSGC-2021</t>
  </si>
  <si>
    <t xml:space="preserve">Capacitaciones realizadas por Planeación a las UAA con el fin de guiar la formulación de proyectos del Programa Anual de Gestión (PGA) de acuerdo con los objetivos del PDI. </t>
  </si>
  <si>
    <t>1.3 Asistencia capacitacion2022</t>
  </si>
  <si>
    <t xml:space="preserve">Establecer propuesta articulación de indicadores del Sistema de Gestión de Calidad y los indicadores del PDI 2019-2030 de cinco (5) procesos (Fase I.) </t>
  </si>
  <si>
    <t>Se realizó la articulación de algunos indicadores del PDI 2019-2030 en el Informe de desempeño de Calidad de siete (7) procesos según se evidencia en el documento adjunto.  Nota: Se encuentra pendiente la aprobación de los ajustes de los protocolos del PDI por parte del Consejo Superior, los cuales pueden modificar el nombre de los indicadores ya relacionados</t>
  </si>
  <si>
    <t>Documento excel - Articulación de Indicadores de Calidad respecto a Indicadores PDI 2019 - 2030</t>
  </si>
  <si>
    <t>Seguimiento a los proyectos del PGA de las UAA por parte de la Dirección de Control Interno y Evaluación de Gestión.</t>
  </si>
  <si>
    <t>El seguimiento a los proyectos del PGA de las UAA reposan en el archivo de la Dirección de Control Interno y Evaluación y Gestión - DCIEG-.</t>
  </si>
  <si>
    <t>Incumplimiento de las políticas, reglamentos, estatutos y demás normativa que sea aplicable a la Universidad</t>
  </si>
  <si>
    <t>Procedimientos de auditorías</t>
  </si>
  <si>
    <t>https://www.uis.edu.co/intranet/calidad/documentos/SEGUIMIENTO_INSTITUCIONAL/procedimientos/PSE.08.pdf
https://www.uis.edu.co/intranet/calidad/documentos/SEGUIMIENTO_INSTITUCIONAL/procedimientos/PSE.09.pdf</t>
  </si>
  <si>
    <t xml:space="preserve">Hacer seguimiento a los proyectos  planteados por la Vicerrectoría Administrativa. </t>
  </si>
  <si>
    <t>Los proyectos de la Vicerrectoría Administrativa relacionados con la Gestión del Conocimiento y la Renovación de los Sistemas de Información Institucionales se cumplieron en un 100% durante la vigencia 2021. 
En lo que respecta al proyecto de Renovación de los Sistemas de Información de la vigencia 2022 se realizó una modiifcacion respecto al alcance, indicadores y actividades en el mes de mayo de 2022. Dicho proyecto fue actualizado en la plataforma del Plan de Gestión, habilitada por Planeacion de la UIS. (EN EJECUCIÓN)</t>
  </si>
  <si>
    <t>Proyecto 1_PGA_DGC_2021
Proyecto 2_PGA_RSI_2021
PROYECTO RSI_2022-MOD</t>
  </si>
  <si>
    <t xml:space="preserve">Seguimiento al plan anual de auditorías </t>
  </si>
  <si>
    <t>Programa Anual de Auditorias Internas 2021 DCIEG 
https://uis.edu.co/wp-content/uploads/2022/06/planAnualAuditorias2021.pdf 
Los informes de auditoría reposan en el archivo de la Dirección de Control Interno y Evaluación y Gestión - DCIEG.</t>
  </si>
  <si>
    <t>Actualizaciones y ajustes de la infraestructura física y tecnológica de los sistemas de información para facilitar la gestión de la información y generación de reportes efectivos.</t>
  </si>
  <si>
    <t>Proyecto 2_PGA_RSI_2021</t>
  </si>
  <si>
    <t>Revisiones intermedias en la ejecución de actividades o procedimientos.</t>
  </si>
  <si>
    <t>Espacios en la página web de acceso publico para el control y seguimiento de las actividades internas de la Universidad: veeduria ciudadana, transparencia y acceso a la información pública; PQRS.</t>
  </si>
  <si>
    <t>https://uis.edu.co/uis-transparencia-es/</t>
  </si>
  <si>
    <t>Publicación de planes y proyectos que evidencian el cumplimiento a la normatividad interna y externa.</t>
  </si>
  <si>
    <t>https://uis.edu.co/uis-control-gestion-es/</t>
  </si>
  <si>
    <t>Establecer y ejecutar actividades de formación relacionadas con el cumplimiento de normativa actual.
Temas: Veeduría ciudadana, transparencia y acceso a la información pública; PQRS.</t>
  </si>
  <si>
    <t xml:space="preserve">Desde el subproceso de Formación de Personal de la División de Gestión del Talento Humano, se realizaron diversas actividades de formación y capacitación relacionadas con el cumplimiento de la normativa actual.
Asimismo, la Coordinación del Sistema de Gestión de Calidad realizó invitaciones a los líderes y facilitadores de los procesos de formación ofrecidos por ICONTEC, relacionados con normativa de los sistemas de gestión institucionales. </t>
  </si>
  <si>
    <t>1. Actividades Capacitación SGC 2021 2022
2. Compilado actividades Subproceso Formación Personal
* SFP_2021 ll
* SFP_2022 I</t>
  </si>
  <si>
    <t>Publicación, fácil acceso y socialización de guías, manuales y procedimientos que aclaran y facilitan el cumplimiento de las normas.</t>
  </si>
  <si>
    <t>Informes de Desempeño de cada proceso.</t>
  </si>
  <si>
    <t>Los informes de Desempeño de cada proceso reposan en el archivo de las UAA (Google Drive), a las cuales tiene acceso la Dirección de Control Interno y Evaluación y Gestión - DCIEG</t>
  </si>
  <si>
    <t>Comunicaciones y socializaciones para dar a conocer las normas.</t>
  </si>
  <si>
    <t>Compilado actividades Subproceso Formación Personal
* SFP_2021 ll
* SFP_2022 I</t>
  </si>
  <si>
    <t>Divulgación del Diario Normativo</t>
  </si>
  <si>
    <t>Publicación diaria por Secretaría General de la normativa interna (resoluciones y acuerdos). Asimismo, se puede acceder a estos documentos en la siguiente ruta: https://uis.edu.co/inicio/ Ruta: La UIS/ Sistemas de Información, acceso a intranet (usuario y contraseña: publico)/Documentos internos. La búsqueda de los documentos se puede hacer por emisor, fecha o palabras claves.</t>
  </si>
  <si>
    <t>Extemporaneidad de rendición de cuentas</t>
  </si>
  <si>
    <t>Publicación de la información de rendición de cuentas en la página Web.</t>
  </si>
  <si>
    <t xml:space="preserve">https://www.uis.edu.co/webUIS/es/administracion/rectoria/rendicionCuentas/2019-2022/2020/documentos/InformeGestionUIS_2020.pdf </t>
  </si>
  <si>
    <t>Realizar análisis de la evaluación de los ejercicios de rendición de cuentas desarrollados durante la vigencia.</t>
  </si>
  <si>
    <t>Se realizó una revisión general de la estrategia y los ejercicios de rendición de cuentas y se generó nueva documentación, tal como la Guía para la Rendición de Cuentas UIS y sus anexos.</t>
  </si>
  <si>
    <t>Documento Guía para la Estrategia de Rendición de Cuentas UIS</t>
  </si>
  <si>
    <t>Evaluación de los ejercicios de rendición de cuentas.</t>
  </si>
  <si>
    <t xml:space="preserve">https://www.uis.edu.co/webUIS/es/administracion/rectoria/rendicionCuentas/2019-2022/2020/documentos/evaluacionRendicionDeCuentas2020.pdf </t>
  </si>
  <si>
    <t>Plan Anticorrupción y Atención al Ciudadano publicado en la página institucional.</t>
  </si>
  <si>
    <t xml:space="preserve">https://www.uis.edu.co/webUIS/es/transparenciaAccesoaInformacionPublica/planeacion/documentos/planAnticorrupcion/2022/PAAC2022preliminar.pdf </t>
  </si>
  <si>
    <t>Estrategía de rendición de cuentas actualizada anualmente.</t>
  </si>
  <si>
    <t>C2.4 Documento Estrategia de Rendición de Cuentas.pdf</t>
  </si>
  <si>
    <t>Especiales periodísticos desarrollados en diversos formatos y publicados en los medios de comunicación y redes sociales institucionales; impresos UIS.</t>
  </si>
  <si>
    <t xml:space="preserve">https://www.uis.edu.co/webUIS/es/administracion/rectoria/rendicionCuentas/2019-2022/2020/documentos/desarrolloInformativo.pdf </t>
  </si>
  <si>
    <t>Difusión por medio de Redes sociales institucionales.</t>
  </si>
  <si>
    <t>c2.6 Rendición cuentas en Redes Sociales</t>
  </si>
  <si>
    <t>Informes publicados en la página Web: UIS en Cifras.</t>
  </si>
  <si>
    <t xml:space="preserve">https://www.uis.edu.co/planeacion/documentos/uisencifras/2020/index.html </t>
  </si>
  <si>
    <t>Enviar información errónea o incompleta en reportes a entes de control y demás instituciones a las que se proporciona  información institucional.</t>
  </si>
  <si>
    <t>Revisiones periódicas de los informes a presentar por las UAA</t>
  </si>
  <si>
    <t xml:space="preserve">El reporte del seguimiento del proyecto de Renovación de los Sistemas de Información a corte de 31 de diciemrbe de 2022 se realizó en el mes de febrero de 2022 en la página institucional en el módulo de Plan de Gestión. </t>
  </si>
  <si>
    <t>Hacer seguimiento al proyecto Renovación de sistemas de información institucionales liderado  por la Vicerrectoría Administrativa.</t>
  </si>
  <si>
    <t>En el marco del proyecto de Renovación de los Sistemas de Información, la dirección de la Universidad, junto con el equipo técnico dio cumplimiento al alcance del proyecto de la tercera fase para la vigencia 2021, correspondiente al desarrollo de módulos del sistema de información financiero (Presupuesto, Tesorería, Recaudos y Contratación) y del Sistema de Talento Humano.
En lo que respecta al proyecto de Renovación de los Sistemas de Información de la vigencia 2022 se realizó una modiifcacion respecto al alcance, indicadores y actividades en el mes de mayo de 2022. Dicho proyecto fue actualizado en la plataforma del Plan de Gestión, habilitada por Planeacion de la UIS. (EN EJECUCIÓN)</t>
  </si>
  <si>
    <t>Proyecto 2_PGA_RSI_2021
PROYECTO RSI_2022-MOD</t>
  </si>
  <si>
    <t>Informes publicados en la página Web (Informes financieros, UIS en Cifras).</t>
  </si>
  <si>
    <t>Desde los sistemas de información institucionales se pueden generar reportes, según las necesidades de las UAA.
Se puede acceder a diferentes tipós de informes en la siguiente ruta: https://uis.edu.co/inicio/ Ruta: La UIS/ Unidad de Información y Análisis Estadístico UIAES</t>
  </si>
  <si>
    <t xml:space="preserve">PLANEACIÓN INSTITUCIONAL </t>
  </si>
  <si>
    <t>Falencias en la asesoría prestada a las UAA</t>
  </si>
  <si>
    <t>Revisión y validación por parte de los funcionarios de Planeación sobre los datos suministrados.</t>
  </si>
  <si>
    <t>x</t>
  </si>
  <si>
    <t>1.1-1.4 Soportes actualizado 2021</t>
  </si>
  <si>
    <t>Auditorias externas del MEN para verificar la calidad de la información reportada por las UAA.</t>
  </si>
  <si>
    <t>Existencia de archivos que soportan los reportes dados por las UAA.</t>
  </si>
  <si>
    <t>Seguimiento del cronograma con fechas de corte para el registro de la información.</t>
  </si>
  <si>
    <t>Revisión por parte de los funcionarios de Planeación para verificar el poblamiento de las bases de datos.</t>
  </si>
  <si>
    <t>Codificación de planos definitivos</t>
  </si>
  <si>
    <t>Planos codificados y actualizados: https://drive.google.com/drive/folders/1maFHbgjZa3ZrfrhCBobz6gIl5TkVo0e5</t>
  </si>
  <si>
    <t>Digitalización de planos definitivos</t>
  </si>
  <si>
    <t>Excel generado del cargue de información de áreas: https://drive.google.com/drive/folders/1mevD242cNBtJXC2eHXFyplGIzcStUSNr</t>
  </si>
  <si>
    <t>Inducción a nuevos funcionarios en temas como sistema de gestión de calidad del proceso, estructura y funcionamiento de la unidad, página web de Planeación.</t>
  </si>
  <si>
    <t>Asistencia reunión de teams, archivo 1.9 InducciónSGC</t>
  </si>
  <si>
    <t>Inadecuado proceso de planificación institucional</t>
  </si>
  <si>
    <t>Lineamientos presupuestales, de gestión y de inversión aprobados por el Consejo Superior</t>
  </si>
  <si>
    <t>2. Lineamientos Presupuestales 2022
2.1 Acta cs lineamientos 2022</t>
  </si>
  <si>
    <t>Validar los ajustes implementados para que el sistema de programa de gestión funcione en varios navegadores diferente de internet explorer</t>
  </si>
  <si>
    <t>Se realiza solicitud de ajustes ante la DSI y se realizan las respectivas pruebas de funcionamiento.</t>
  </si>
  <si>
    <t>r2.1 correo revisión funcionalidad sistema PAG navegadores
r2.1 pruebas sistema PAG</t>
  </si>
  <si>
    <t>Consulta del comportamiento de las variables macroeconómicas a lo largo del año.</t>
  </si>
  <si>
    <t>2.2. Serie Histórica SMMLV en Colombia y Variación de IPC _julio y agosto de 2021</t>
  </si>
  <si>
    <t>Consulta ejecución presupuestal del año.</t>
  </si>
  <si>
    <t>2.3 Reporte de ejecución presupuestal año 2021 generado del Sistema de Información Financiero</t>
  </si>
  <si>
    <t>Difusión a lideres de UAA y profesionales de apoyo</t>
  </si>
  <si>
    <t>2.4 Asistencia rondas</t>
  </si>
  <si>
    <t>Capacitaciones a las UAA respecto a presupuesto y programa de gestión</t>
  </si>
  <si>
    <t xml:space="preserve">2.5 Asistencia capacitación 2022
</t>
  </si>
  <si>
    <t xml:space="preserve">Comparación entre el presupuesto proyectado y el histórico. </t>
  </si>
  <si>
    <t>2.6 y 2.6.1 Histórico de ingresos y egresos fondo común y programación 2022</t>
  </si>
  <si>
    <t>Análisis de la versión ajustada del presupuesto vs la versión inicial programada por las UAA - (Documento de trabajo)</t>
  </si>
  <si>
    <t>2.7 Presupuesto fondo común 2022 - versión inicial y final</t>
  </si>
  <si>
    <t>Revisión del presupuesto programado en recursos del balance.</t>
  </si>
  <si>
    <t>2.8 Correo electrónico dirigido al jefe de la Div. Financiera solicitando los saldos de liquidez de la UAA que programaron recursos de balance Saldo Fiscal. 
2.8.1 y 2.8.2 Reportes del Sistema de Información Financiero_consulta rubros por unidad - Recursos de Balance saldo fiscal.</t>
  </si>
  <si>
    <t>Reuniones de revisión y retroalimentación de información entre Planeación y la alta dirección para determinar los ajustes necesarios a las propuestas de presupuesto y programa de gestión</t>
  </si>
  <si>
    <t>2.9 Reuniones proceso de Planeación Institucional 2022</t>
  </si>
  <si>
    <t>Propuesta de prioridades para elaboración de proyectos de gestión</t>
  </si>
  <si>
    <t>2.10 PROGRAMACION ANUAL 2022 PRIORIDADES</t>
  </si>
  <si>
    <t>Sistemas de información financiero y de programa de gestión como soporte al proceso de programación anual</t>
  </si>
  <si>
    <t>https://www.uis.edu.co/plan_gestion/index.jsp
www.uis.edu.co, menú empleado, submenú nuevas versiones, opción sistema financiero.</t>
  </si>
  <si>
    <t>Observaciones a las UAA sobre los proyectos de gestión formulados.</t>
  </si>
  <si>
    <t>2.12 observaciones PAG 2022</t>
  </si>
  <si>
    <t>Reuniones de retroalimentación de información con la Comisión del Consejo Superior.</t>
  </si>
  <si>
    <t>2.13 Acta 13 dic 13 de 2021</t>
  </si>
  <si>
    <t>La metodología para la construcción del PDI es aprobada por el Consejo Académico y propuesta por un equipo técnico.</t>
  </si>
  <si>
    <t>Procedimiento para la formulación del plan de desarrollo institucional - PPI06 
https://www.uis.edu.co/intranet/calidad/documentos/planeacion%20institucional/PROCEDIMIENTOS/PPI.06.pdf</t>
  </si>
  <si>
    <t>PDI y PI aprobados por Consejo Superior</t>
  </si>
  <si>
    <t>Acuerdos Consejo Superior 026 de 2018 y  047 de 2019
http://documentosdw.uis.edu.co/docuis/ConsultasSecretariaGeneral/DocumentoContenido.aspx?Id=44596&amp;Tabla=SUPER000_NEW
http://documentosdw.uis.edu.co/docuis/ConsultasSecretariaGeneral/DocumentoContenido.aspx?Id=44545&amp;Tabla=SUPER000_NEW</t>
  </si>
  <si>
    <t>Identificación de los riesgos que pueden afectar proyectos de gestión como parte de la descripción del proyecto en el sistema del programa de gestión</t>
  </si>
  <si>
    <t>2.16 Ejemplos proyectos PAG 2022 (Riesgos)</t>
  </si>
  <si>
    <t>Falencias en la gestión de proyectos de inversión</t>
  </si>
  <si>
    <t>Propuestas de inversión priorizadas para ser presentadas</t>
  </si>
  <si>
    <t>3.1 Priorizados para Ordenanza 2021 - 2022</t>
  </si>
  <si>
    <t xml:space="preserve">Preparar mediante asesoría a las unidades competentes para formular proyectos maduros desde el punto de vista técnico, viables financieramente y alineados con las necesidades estratégicas de la Universidad, para que presenten los proyectos de inversión pertinentes ante la Gobernación de Santander </t>
  </si>
  <si>
    <t>Seguimiento de los proyectos presentados a la Gobernación desde su radicación hasta el giro de los recursos</t>
  </si>
  <si>
    <t>3.4 seguimiento proyectos 11.01.2022 Contabilidad</t>
  </si>
  <si>
    <t xml:space="preserve">Cumplimiento del Procedimiento Institucional para la planeación y aprobación de la inversión. </t>
  </si>
  <si>
    <t>3.5 POAI 2022</t>
  </si>
  <si>
    <t xml:space="preserve">SEGUIMIENTO INSTITUCIONAL </t>
  </si>
  <si>
    <t xml:space="preserve">Incumplimiento al rol de asesor </t>
  </si>
  <si>
    <t xml:space="preserve">* Difusión de documentación del proceso Seguimiento institucional  en la página Web institucional e intranet </t>
  </si>
  <si>
    <t>C1</t>
  </si>
  <si>
    <t xml:space="preserve">Identificar otras actividades de asesoría y acompañamiento y plasmarlas en un formato o herramienta que permita visualizar la gestión realizada en este aspecto. </t>
  </si>
  <si>
    <t>Esta actividad se incluyo en el informe anual de labores de la Dirección de Control Interno en donde se incluyó un numeral relacionado con asesorías y acompañamiento a las UAA</t>
  </si>
  <si>
    <t>Acompañamiento a las UAA que los soliciten vía correo electrónico, telefónica o plataformas de comunicación.</t>
  </si>
  <si>
    <t>C2</t>
  </si>
  <si>
    <t>Inf. Labores 2021.pdf</t>
  </si>
  <si>
    <t xml:space="preserve">Bajo fomento de la Cultura del Control </t>
  </si>
  <si>
    <t xml:space="preserve">Hacer mayor difusión de la cartilla de autocontrol a través de los canales de comunicación de la universidad (Correos, infografías, comunicaciones, otros)  </t>
  </si>
  <si>
    <t xml:space="preserve">Se realizó la publicación de la cartilla de autocontrol en la página web en el micrositio de control interno. </t>
  </si>
  <si>
    <t>https://www.uis.edu.co/webUIS/es/administracion/controlGestion/MECI/documentos/cartillaAutocontrolUIS.pdf</t>
  </si>
  <si>
    <t xml:space="preserve">* Plan de Auditorías </t>
  </si>
  <si>
    <t>C3</t>
  </si>
  <si>
    <t>https://www.uis.edu.co/webUIS/es/administracion/controlGestion/auditoriasInternas.html</t>
  </si>
  <si>
    <t>C4</t>
  </si>
  <si>
    <t xml:space="preserve">Esta actividad se realiza periódicamente por el Equipo de la Dirección de Control Interno y Evaluación de Gestión </t>
  </si>
  <si>
    <t>Cartilla para el fomento de la cultura de autocontrol</t>
  </si>
  <si>
    <t>C5</t>
  </si>
  <si>
    <t xml:space="preserve">Plan de Formación 
Inducción y reinducción de personal </t>
  </si>
  <si>
    <t>C6</t>
  </si>
  <si>
    <t>https://www.uis.edu.co/webUIS/es/planesDecreto612.html</t>
  </si>
  <si>
    <t xml:space="preserve">Normativa interna asociada a eventualidades de salud pública,  orden público o ambientales. </t>
  </si>
  <si>
    <t>C7</t>
  </si>
  <si>
    <t>http://documentosdw.uis.edu.co/docuis/ConsultasSecretariaGeneral/ConsultaGeneral.aspx</t>
  </si>
  <si>
    <t xml:space="preserve">Falencias en el rol de Evaluación y seguimiento </t>
  </si>
  <si>
    <t>Actualizar los procedimientos de auditorías internas PSE08 y PSE09, teniendo en cuenta las consideraciones y demás aspectos que el proceso considere necesario para fortalecer el desarrollo de las auditorías.</t>
  </si>
  <si>
    <t xml:space="preserve">Los procedimientos fueron actualizados y publicados en la Intranet el 14 de  diciembre de 2021 </t>
  </si>
  <si>
    <t>https://www.uis.edu.co/intranet/calidad/documentos/SEGUIMIENTO_INSTITUCIONAL/procedimientos/PSE.08.pdf</t>
  </si>
  <si>
    <t xml:space="preserve">*Informes de Auditorías </t>
  </si>
  <si>
    <t>C8</t>
  </si>
  <si>
    <t xml:space="preserve">Los informes se realizan y reposan en el archivo de la Dirección de Control Interno y Evaluación de Gestión </t>
  </si>
  <si>
    <t>* Seguimiento a las acciones correctivas derivadas de auditorías internas</t>
  </si>
  <si>
    <t>C9</t>
  </si>
  <si>
    <t xml:space="preserve">Control desarrollado por la  Coordinación de Calidad </t>
  </si>
  <si>
    <t xml:space="preserve">* Procedimientos de Auditorias </t>
  </si>
  <si>
    <t>C10</t>
  </si>
  <si>
    <t xml:space="preserve">*Procedimiento de Acciones correctivas y preventivas </t>
  </si>
  <si>
    <t>C11</t>
  </si>
  <si>
    <t>https://www.uis.edu.co/intranet/calidad/documentos/SEGUIMIENTO_INSTITUCIONAL/procedimientos/PSE.02.pdf</t>
  </si>
  <si>
    <t>https://www.uis.edu.co/intranet/calidad/documentos/SEGUIMIENTO_INSTITUCIONAL/procedimientos/PSE.09.pdf</t>
  </si>
  <si>
    <t xml:space="preserve">*Reprogramación de Auditorías </t>
  </si>
  <si>
    <t>C12</t>
  </si>
  <si>
    <t xml:space="preserve">*Socialización del seguimiento del Plan de Auditorías al Comité Institucional de Coordinación de Control Interno </t>
  </si>
  <si>
    <t>C13</t>
  </si>
  <si>
    <t xml:space="preserve">Esta actividad se realiza en reunión de comité en la cual queda un acta como soporte </t>
  </si>
  <si>
    <t xml:space="preserve">Plataformas tecnológicas de comunicación  dispuestas por la Universidad </t>
  </si>
  <si>
    <t>C14</t>
  </si>
  <si>
    <t>https://www.uis.edu.co/webUIS/es/administracion/serviciosInformacion/documentos/sistemasInformacionUIS.pdf</t>
  </si>
  <si>
    <t>Inadecuada Administración del Riesgo</t>
  </si>
  <si>
    <t>Mejorar la gestión de riesgos de la Universidad, teniendo en cuenta la nueva metodología del DAFP, la entrada en vigencia del decreto 1499 de 2017 MIPG, y adicionalmente el enfoque de la norma ISO 9001:2015</t>
  </si>
  <si>
    <t xml:space="preserve">Se formulo la acción de mejora 47 la cual se está trabajando de manera conjunta por el equipo técnico MIPG el cual reintegra por profesionales de la Vicerrectoría Administrativa, Planeación y la Dirección de Control Interno y Evaluación de Gestión. </t>
  </si>
  <si>
    <t>https://mailuis-my.sharepoint.com/:f:/g/personal/sanjulpe_uis_edu_co/Eo78lFDqfQhAtZ25mF-atUYBD18ZP15WAVCYsvWZ_OVhXA?e=XoWSlW</t>
  </si>
  <si>
    <t xml:space="preserve">*Manual para la Administración del riesgo </t>
  </si>
  <si>
    <t>C15</t>
  </si>
  <si>
    <t>https://www.uis.edu.co/intranet/calidad/documentos/SEGUIMIENTO_INSTITUCIONAL/manuales/MSE.01.pdf</t>
  </si>
  <si>
    <t xml:space="preserve">*Formato de Mapa de riesgos </t>
  </si>
  <si>
    <t>C16</t>
  </si>
  <si>
    <t>https://www.uis.edu.co/intranet/calidad/documentos/SEGUIMIENTO_INSTITUCIONAL/formatos/FSE.18.xls</t>
  </si>
  <si>
    <t>*Formato de Controles existentes</t>
  </si>
  <si>
    <t>C17</t>
  </si>
  <si>
    <t>https://www.uis.edu.co/intranet/calidad/documentos/SEGUIMIENTO_INSTITUCIONAL/formatos/FSE.19.xls</t>
  </si>
  <si>
    <t xml:space="preserve">Falencias en los tramites, informes, solicitudes y relaciones con los entes de control </t>
  </si>
  <si>
    <t xml:space="preserve"> *Informe de Gestión de riesgos Institucional </t>
  </si>
  <si>
    <t>C18</t>
  </si>
  <si>
    <t>https://www.uis.edu.co/webUIS/es/administracion/controlGestion/documentos/2021/informeAdminRiesgos20-21.xlsx</t>
  </si>
  <si>
    <t>Establecer un mecanismo de alertas para fechas de rendiciones</t>
  </si>
  <si>
    <t xml:space="preserve">Se identificaron los informes que debe rendir la universidad para los entes de control y se está revisando la forma más apropiada de compartir ya sea a través de tareas por Planner, por alertas de Teams o calendario del Outlook </t>
  </si>
  <si>
    <t>https://mailuis-my.sharepoint.com/:x:/g/personal/sanjulpe_uis_edu_co/EUrHtKtB349EpBGZffuot78BDv5iX0YT6HHeB7pulbe4_g?e=7zWEWV</t>
  </si>
  <si>
    <t>Guía para la elaboración del plan de acción y/o corrección</t>
  </si>
  <si>
    <t>C19</t>
  </si>
  <si>
    <t>Seguimiento a las páginas web de los entes de control con el fin de conocer sus cronogramas y novedades</t>
  </si>
  <si>
    <t>C20</t>
  </si>
  <si>
    <t>https://www.uis.edu.co/webUIS/es/administracion/controlGestion/organismosExternosInternosTipoControl.html</t>
  </si>
  <si>
    <t xml:space="preserve">Rendiciones periódicas según normativa de los entes de control </t>
  </si>
  <si>
    <t>C21</t>
  </si>
  <si>
    <t>Esta actividad se realiza en diferentes plataformas según periodicidad establecidas por las entidades externas o entes de control.</t>
  </si>
  <si>
    <t>Incumplimiento en tiempo de respuesta a los usuarios del Sistema de Quejas, Reclamos y Sugerencias</t>
  </si>
  <si>
    <t xml:space="preserve">Administración del Sistema de PQRS en la página web de la Universidad </t>
  </si>
  <si>
    <t>C22</t>
  </si>
  <si>
    <t>https://www.uis.edu.co/sipqrsPublico/home.seam</t>
  </si>
  <si>
    <t xml:space="preserve">Revisar la meta del indicador de PQRDS y de ser considerado ajustarla según datos históricos </t>
  </si>
  <si>
    <t xml:space="preserve">Se realizó el ajuste de las metas del indicador en el año 2021 y para el 1 semestre de 2022 se </t>
  </si>
  <si>
    <t>https://mailuis-my.sharepoint.com/:x:/g/personal/sanjulpe_uis_edu_co/Ed9XsI8GDKhMiCRMz1NPSBUBTQ7aJJRMQktZCn6zKm3iyw?e=pjRr8n</t>
  </si>
  <si>
    <t xml:space="preserve">Revisión de  PQRS en el sistema y direccionamiento  a los responsables de las  UAA involucradas </t>
  </si>
  <si>
    <t>C23</t>
  </si>
  <si>
    <t>Procedimiento de PQRS</t>
  </si>
  <si>
    <t>C24</t>
  </si>
  <si>
    <t>https://www.uis.edu.co/intranet/calidad/documentos/SEGUIMIENTO_INSTITUCIONAL/procedimientos/PSE.04.pdf</t>
  </si>
  <si>
    <t>Mejorar el informe semestral de PQRDS</t>
  </si>
  <si>
    <t>Se incluyó en el análisis del indicador de oportunidad de las quejas y reclamos la tendencia anual que presenta el número de quejas y reclamos recibidos y atendidos en el período, como parte de la información que aporta para la evaluación del resultado alcanzado a partir de la gestión adelantada.</t>
  </si>
  <si>
    <t>https://www.uis.edu.co/webUIS/es/administracion/controlGestion/informesPQRS.html</t>
  </si>
  <si>
    <t xml:space="preserve">Formato de PQRS </t>
  </si>
  <si>
    <t>C25</t>
  </si>
  <si>
    <t>https://www.uis.edu.co/intranet/calidad/documentos/SEGUIMIENTO_INSTITUCIONAL/formatos/FSE.06.doc</t>
  </si>
  <si>
    <t>Informes semestrales de PQRS</t>
  </si>
  <si>
    <t>C26</t>
  </si>
  <si>
    <t xml:space="preserve">GESTIÓN DE LA CALIDAD ACADÉMICA </t>
  </si>
  <si>
    <t xml:space="preserve">FORMACIÓN </t>
  </si>
  <si>
    <t xml:space="preserve">INVESTIGACIÓN </t>
  </si>
  <si>
    <t>Violación de los derechos de propiedad intelectual de los investigadores.</t>
  </si>
  <si>
    <t>Incumplimiento de los compromisos derivados de los proyectos de Investigación</t>
  </si>
  <si>
    <t xml:space="preserve">19. Procedimientos establecidos.
20. Términos de referencia de las convocatorias internas (inhabilidad para presentación en próximas convocatorias por estado de mora de compromisos).
21. Acta de inicio y/o contratos con entes financiadores.
22. Reprogramación o nuevo planteamiento para la ejecución de las actividades de los proyectos, a cargo de los investigadores y seguimiento previo a su finalización.
23. Recepción de solicitudes de suspensión temporal de proyectos presentadas a concepto del COIE
24. Realizar seguimiento al cumplimiento de los compromisos de los proyectos de investigación.
</t>
  </si>
  <si>
    <t>4. Revisar y plantear ajustes pertinentes a los indicadores del plan de gestión VIE 2021 según el balance del primer semestre del año, y gestionar solicitud de aprobación si aplica a las unidades encargadas.</t>
  </si>
  <si>
    <t>4. Informe de solicitud.</t>
  </si>
  <si>
    <t>Apropiación a beneficio propio o terceros, de los recursos públicos que destina la Universidad para la investigación.</t>
  </si>
  <si>
    <t>25. Reportes de gestión transparente.
26. Portafolio VIE 2021 - 2022.
27. Trámites revisados.
Pantallazos de los proyectos de investigación aprobados.
28. Guía para la elaboración de informes financieros de los proyectos de investigación con financiación externa.
29. Consolidado de proyectos.</t>
  </si>
  <si>
    <t>Incumplimiento de los programas de gestión de la VIE.</t>
  </si>
  <si>
    <t>30. Uso de herramientas virtuales para la ejecución de programas y continuidad de las actividades.</t>
  </si>
  <si>
    <t>30. Reporte de actividades y eventos del programa UIS emprende.
Flas informativo (Socialización de convocatorias por medios virtuales)
Flas informativo ( socialización de espacios de convocatorias externas)</t>
  </si>
  <si>
    <t xml:space="preserve">EXTENSIÓN </t>
  </si>
  <si>
    <t>Incumplimiento en el registro de las actividades de extensión</t>
  </si>
  <si>
    <t>1. Acuerdo del Consejo Superior N° 103 de 2010.
2. Procedimientos de Extensión 
3. Comunicaciones a las UAA solicitando el reporte de las actividades de extensión.
4. Elaboración y entrega de los informes de actividades de extensión por medio del correo electrónico.
5. Registro en el módulo de extensión.
6. Realizar seguimiento al reporte semestral de las actividades de extensión.
7. Socializar los trámites del proceso de extensión a través de los medios institucionales con la utilización de infografías.</t>
  </si>
  <si>
    <t xml:space="preserve">1. Revisar y plantear ajustes pertinentes a los indicadores del plan de gestión VIE 2021 según el balance del primer semestre del año, y gestionar solicitud de aprobación a las unidades encargadas, en caso de que aplique.                                                                                                                                                                       </t>
  </si>
  <si>
    <t>1. Se presento un informe solicitando ajustar metas del plan de gestión 2021en atención al cumplimiento de los lineamientos institucionales.</t>
  </si>
  <si>
    <t xml:space="preserve">1. Informe </t>
  </si>
  <si>
    <t xml:space="preserve">8. Registro de actividades.
9. Base de datos.
10. Base de datos.
11. Soporte de capacitación </t>
  </si>
  <si>
    <t>12. Asistencia a eventos</t>
  </si>
  <si>
    <t>SUBPROCESO</t>
  </si>
  <si>
    <t xml:space="preserve">CONSULTORIO JURÍDICO Y CENTRO DE CONCILIACIÓN </t>
  </si>
  <si>
    <t xml:space="preserve">Posible disminución en los beneficiarios atendidos en Consultorio Jurídico y Centro de Conciliación </t>
  </si>
  <si>
    <t xml:space="preserve">Planificación de Estrategias de divulgación por parte de la Dirección de Consultorio Jurídico. </t>
  </si>
  <si>
    <t xml:space="preserve">Plan de divulgación </t>
  </si>
  <si>
    <t xml:space="preserve">Enviar correos electrónicos a los líderes de acción comunal e instituciones de atención a población vulnerable para hacer efectiva la comunicación. </t>
  </si>
  <si>
    <t>Correos a los diferentes personeros, en los cuales el CJU explica y ofrece sus servicios a poblaciones vulnerables</t>
  </si>
  <si>
    <t>Word con pantallazos de los correos.</t>
  </si>
  <si>
    <t>Pérdida de información del Consultorio Jurídico y del Centro de Conciliación</t>
  </si>
  <si>
    <t xml:space="preserve">Desconocimiento en el manejo de la información en medios y entornos digitales </t>
  </si>
  <si>
    <t>Inducción a estudiantes sobre el Manejo seguro de la información, carpetas y procesos en el sistema y archivo físico.</t>
  </si>
  <si>
    <t>Realizar una capacitación</t>
  </si>
  <si>
    <t xml:space="preserve">Capacitar a funcionarios y estudiantes que tienen acceso a información relevante sobre los beneficiarios </t>
  </si>
  <si>
    <t>Capacitación en el marco de la inducción a estudiantes de Consultorio Jurídico 3.</t>
  </si>
  <si>
    <t>Documento donde se evidencia la inducción y los temas tratados.</t>
  </si>
  <si>
    <t>Manejo inadecuado de información confidencial</t>
  </si>
  <si>
    <t>Manual de procedimientos de Consultorio Jurídico (Numeral 5.5.10 Propiedad de los beneficiarios)</t>
  </si>
  <si>
    <t>Incorporar como aspecto abordado en el marco de la inducción a Consultorio Jurídico</t>
  </si>
  <si>
    <t>Acuerdo de confidencialidad firmado por los estudiantes.</t>
  </si>
  <si>
    <t>Recibir y cobrar dinero por la prestación del servicio.</t>
  </si>
  <si>
    <t>Desconocimiento de las consecuencias de No cumplir con las leyes y acuerdos donde se establece que el servicio prestado es GRATUITO para aquellas personas que cumplan con los requisitos.</t>
  </si>
  <si>
    <t>Socializar  a estudiantes  y personal docente de la  prohibición de recibir dinero por parte de  los  beneficiarios</t>
  </si>
  <si>
    <t>Aviso dirigido a beneficiarios tanto en el CJU como en el CC.</t>
  </si>
  <si>
    <t xml:space="preserve"> Hacer pieza comunicativa sobre la gratuidad y no cobro del servicio y enviar a los estudiantes</t>
  </si>
  <si>
    <t>Word con imágenes del aviso.</t>
  </si>
  <si>
    <t xml:space="preserve">INSTITUTO DE LENGUAS </t>
  </si>
  <si>
    <t xml:space="preserve">
Cese forzoso de la actividad académica en el campus principal que no permita cumplir el cronograma académico ofrecido.</t>
  </si>
  <si>
    <t xml:space="preserve">Traslado de  los grupos a la sede alterna de Cabecera para continuar las clases.
Se dictaron clases en modalidad de presencialidad remota. 
 Se reconfiguró el calendario de actividades académicas.
Se realizó reposición de clases en común acuerdo con los estudiantes.
Se gestionó el préstamo de salones en la sede de Bucarica donde tomaron el curso algunos grupos. </t>
  </si>
  <si>
    <t>Arrendamiento de  sedes alternas  que  permitan cumplir con el cronograma establecido.</t>
  </si>
  <si>
    <t xml:space="preserve">Autorización y pago oportuno del canon de arrendamiento. </t>
  </si>
  <si>
    <r>
      <t xml:space="preserve">Celebrar  contrato de arrendamiento de sedes alternas en el sector de cabecera. </t>
    </r>
    <r>
      <rPr>
        <sz val="11"/>
        <color rgb="FFFF0000"/>
        <rFont val="Humanst521 BT"/>
        <family val="2"/>
      </rPr>
      <t/>
    </r>
  </si>
  <si>
    <t xml:space="preserve">Pagos oportunos de las mensualidades del canon de arrendamiento de las sedes. </t>
  </si>
  <si>
    <t xml:space="preserve">Contratos  de arrendamiento que reposan en archivo de la División financiera.
</t>
  </si>
  <si>
    <t>Gestión para  el préstamo de salones en otros edificios  de la UIS  u otras Instituciones.</t>
  </si>
  <si>
    <t>Sistema académico del Instituto de Lenguas con la asignación de salones para cada uno de los cursos. 
Comunicado a los estudiantes indicando sobre las clases en el la sede UIS  Bucarica.</t>
  </si>
  <si>
    <t>Enviar comunicaciones solicitando el préstamo de salones.</t>
  </si>
  <si>
    <t>Envió de comunicación a las Escuelas solicitando el préstamo de salones.</t>
  </si>
  <si>
    <t xml:space="preserve">ANEXO 1. 
Comunicaciones  enviadas a las  escuelas, las cuales  reposan en el archivo digital   de Coordinación de niños  y jóvenes  del Instituto de Lenguas UIS.
Comunicado a los estudiantes. </t>
  </si>
  <si>
    <t xml:space="preserve">Realizar el  traslado de los cursos a la sede de cabecera y /o a otras Instituciones cuando el número de estudiantes  excede la capacidad de la Sede extramural.  </t>
  </si>
  <si>
    <t xml:space="preserve">Asignación de salones en préstamo  en el Sistema de matrículas del Instituto de Lenguas.
Correo electrónico  enviado a los docentes y estudiantes   con  información  sobre  los cambios de sede.  </t>
  </si>
  <si>
    <t xml:space="preserve">Anexo  2. 
 Sistema Académico Instituto de Lenguas cursos de niños y jóvenes con asignación de salones  en los diferentes edificios.   
Correos electrónicos enviados a los estudiantes y profesores. </t>
  </si>
  <si>
    <t xml:space="preserve">Reconfiguración de actividades académicas  (cancelación  de las clases en los horarios  que se vean afectados por la situación presentada, reprogramación de la finalización de las clases, o del cronograma de los periodos académicos. </t>
  </si>
  <si>
    <t xml:space="preserve">Acta de Grupo Primario donde se tomaron decisiones. </t>
  </si>
  <si>
    <t>Actualización del cronograma, socialización de las nuevas fechas a través de la página web,  Facebook  y  correos electrónicos masivos  a los usuarios del Instituto, informando acerca de los cambios hechos  por la dificultad presentada.</t>
  </si>
  <si>
    <t xml:space="preserve">En reunión de  grupo primario se analizaron y  tomaron  medidas para dar cumplimiento a la finalización de los cursos. </t>
  </si>
  <si>
    <t xml:space="preserve">Anexo 3. 
Acta de  Grupo Primario
Cronograma de actividades modificado.
Calendarios actualizados en la página web.
Correos electrónicos enviados  a los docentes y usuarios.
Publicidad en redes. </t>
  </si>
  <si>
    <t xml:space="preserve">Formato  para reposición de clase según acuerdo entre estudiantes y profesores. </t>
  </si>
  <si>
    <t xml:space="preserve">Autorización  reposición de clase </t>
  </si>
  <si>
    <t xml:space="preserve">Revisar y aprobar los formatos  diligenciados por docentes y estudiantes para el acuerdo de reposición de clase. </t>
  </si>
  <si>
    <t xml:space="preserve">Revisión y autorización del formato de acuerdo para reposición de clases. </t>
  </si>
  <si>
    <t xml:space="preserve">Anexo 4.
Formato de acuerdo para reposición de clases debidamente diligenciado. </t>
  </si>
  <si>
    <t xml:space="preserve">
Insuficiencia de personal docente para atender las actividades académicas de un periodo académico. </t>
  </si>
  <si>
    <t xml:space="preserve">Disminución representativa de Profesores -Instructores para atender las actividades académicas en segunda lengua. </t>
  </si>
  <si>
    <t>Reasignación  de carga académica a  profesores -instructores  existentes.</t>
  </si>
  <si>
    <t xml:space="preserve">
Revisión y autorización de nombramientos en el Sistema académico  del IL.
Gestión con los docentes para disponibilidad. .</t>
  </si>
  <si>
    <t xml:space="preserve">Revisión de la hoja de vida de los docentes teniendo encuentra evaluación docente,  experiencia, disponibilidad de tiempo y  número de cursos asignados para la  asignación de nuevos cursos. </t>
  </si>
  <si>
    <t xml:space="preserve">Se realizan las novedades de nómina en el sistema de Recursos Humanos. </t>
  </si>
  <si>
    <t xml:space="preserve">Novedades de nómina que se registran en el  Sistema de la División de Gestión de Talento Humano.
Sistema académico Instituto de Lenguas.
</t>
  </si>
  <si>
    <t>Convocatoria para Instructores I.L.</t>
  </si>
  <si>
    <t xml:space="preserve">Organización y desarrollo de convocatoria docente para ampliar el grupo de elegibles.  </t>
  </si>
  <si>
    <t>Realización de convocatoria según necesidades,  para ampliar el grupo de  Instructores elegibles.
Comunicación directa con la Escuela de Idiomas.</t>
  </si>
  <si>
    <t xml:space="preserve">Se llevaron a cabo  convocatorias  para ingresar candidatos al grupo de elegibles. </t>
  </si>
  <si>
    <t xml:space="preserve">Anexo 5. 
Actas de  Grupo Primario de las Convocatorias realizadas.
Convocatorias publicadas en la página web. UIS. </t>
  </si>
  <si>
    <t>Plan de actualización  docente</t>
  </si>
  <si>
    <t>Organización de las capacitaciones y  envío de correos electrónicos  a los docentes para la asistencia a capacitaciones.</t>
  </si>
  <si>
    <t>Fortalecimiento y seguimiento al plan de actualización docente.</t>
  </si>
  <si>
    <t xml:space="preserve">Solicitud y exigencia del curso de TIC al contratar  a los docentes.
Conversaciones con el CEDEDUIS e inscripción  de candidatos a realizar el curso, recepción de certificados de  los docentes que aprueban el curso de  TIC. 
Correos electrónicos de invitación a sesiones de actualización. </t>
  </si>
  <si>
    <t xml:space="preserve">
Anexo 6.
Los correos y listados  de docentes reportados por el CEDEDUIS  con resultados del curso reposan en el archivo de la Coordinación de evaluación.
Correos electrónicos de invitación a sesiones de actualización. </t>
  </si>
  <si>
    <t xml:space="preserve">Evaluación semestral de la actividad docente y realimentación a Profesores -Instructores I.L.
</t>
  </si>
  <si>
    <t xml:space="preserve">Organización, aplicación, tabulación y análisis de resultados de encuesta de satisfacción.
Observación de clase  a los docentes.
Realimentación a los docentes  y registro de observaciones  en el sistema  de resultados de la evaluación docente. </t>
  </si>
  <si>
    <t xml:space="preserve">Observación directa de clase por parte de los Coordinadores.
Aplicación  y análisis de encuestas de satisfacción. 
Realimentación a cada uno de los docentes de los resultados obtenidos en la observación y encuesta.
Planeación y seguimiento de planes acción en caso que aplique. </t>
  </si>
  <si>
    <t xml:space="preserve">Diligenciar formatos de observación de clase.
Socializar resultados de encuesta.  
Elaborar Acta de Grupo primario  con  análisis de resultados de encuesta de satisfacción.
Registrar en el sistema académico del Instituto de Lenguas Sección Docentes - Evaluación de desempeño. </t>
  </si>
  <si>
    <t xml:space="preserve">Anexo 7. 
Acta de Grupo primario de análisis de resultados de encuesta de satisfacción.
Formatos de observación de clase. Reposan en cada Coordinación.
.
Sistema académico del Instituto de Lenguas Sección Docentes - Evaluación de desempeño. </t>
  </si>
  <si>
    <t xml:space="preserve">Situaciones de peligro para la integridad y salud física de los usuarios.  (Emergencias sanitarias, fallas en los servicios públicos por largos periodos de tiempo. </t>
  </si>
  <si>
    <t xml:space="preserve">Emergencias que  impidan el normal  desarrollo de las actividades.  </t>
  </si>
  <si>
    <t xml:space="preserve">Ofrecer y dictar los cursos  de lenguas extranjeras en modalidad de  presencialidad remota e hibrida,  por la situación de emergencia presentada por la pandemia por COVID 19. </t>
  </si>
  <si>
    <t xml:space="preserve">Reconfiguración de actividades académicas  y/o cancelación  de las clases en los horarios  que se vean afectados por la situación presentada. </t>
  </si>
  <si>
    <t xml:space="preserve">
Correos enviados  a los Docentes y Usuarios con información sobre los cambios autorizados.</t>
  </si>
  <si>
    <t xml:space="preserve">Enviar comunicación vía correo electrónico a los usuarios  del Instituto de Lenguas  socializando sobre  las medidas tomadas por la facultad presentada.
Publicar en la página web, la  información sobre los cambios hechos  por la dificultad presentada. </t>
  </si>
  <si>
    <t>Publicaciones en  la página WEB con la información pertinente para el desarrollo de los cursos y   los calendarios actualizados .</t>
  </si>
  <si>
    <t xml:space="preserve">Anexo 8. 
Pantallazos de la página WEB  y redes sociales. 
 </t>
  </si>
  <si>
    <t xml:space="preserve">Cursos para  manejo de TIC, los docentes para ser contratados debieron realizar las capacitaciones ofrecidas por la Universidad CEDEDUIS.  
Aplicación de exámenes  mediante   plataforma digital. </t>
  </si>
  <si>
    <t xml:space="preserve">Contar con profesores preparados para dictar las clases  en presencialidad remota en plataformas virtuales.  
Disponibilidad de plataformas digitales  con el  material empleado para  desarrollo de las clases. </t>
  </si>
  <si>
    <t xml:space="preserve">Capacitaciones  en manejo de TIC ofrecidos por la Universidad. 
Correo enviado a los estudiantes con los libros digitales. 
Plataforma en uso para la aplicación de exámenes. </t>
  </si>
  <si>
    <t xml:space="preserve">Plan de actualización de docente enfocado al manejo de herramientas virtuales.
Encuesta a estudiantes sobre el manejo de las herramientas por parte de los docentes. 
Incentivar la participación de los docentes en las capacitaciones que ofrece la Universidad  sobre manejo de plataformas. 
Seguimiento a las plataformas dispuestas para el desarrollo de las clases. </t>
  </si>
  <si>
    <t xml:space="preserve">Exigencia a  los docentes  que para ser contratados deben realizar las capacitaciones ofrecidas por el CEDEDUIS    y presentar la certificación de aprobación del curso.  
Se adquirió y se puso en marcha una plataforma para la aplicación de exámenes en línea,  </t>
  </si>
  <si>
    <t xml:space="preserve">Los archivos reposan en la Coordinación de evaluación del Instituto. </t>
  </si>
  <si>
    <t xml:space="preserve">Se realizaron llamadas y envió de correo electrónico estudiantes que habían desertado  invitándolos a retornar.
Envío de  un módulo de refuerzo  gratuito a los estudiantes.
Invitación mediante correo electrónico a los estudiantes para que continúen el proceso de aprendizaje de Lengua Extranjera. </t>
  </si>
  <si>
    <t xml:space="preserve">
Análisis de la  Deserción.
Invitación  a estudiantes a continuar en los cursos.
Módulo de estudio  gratuito para estudiantes nuevos. 
</t>
  </si>
  <si>
    <t xml:space="preserve">
Correos electrónicos enviados invitándolos a continuar en los cursos.  
Planeación,  invitación y ejecución de  talleres de refuerzo para estudiantes. 
Envío de módulo de refuerzo mediante correo electrónico a los . 
</t>
  </si>
  <si>
    <t>Envío de correos electrónicos a los estudiantes que han desertado para que continúen con los cursos. 
Envío de correo con  un  módulo de  refuerzo gratuito a los estudiantes nuevos. 
Ofrecimiento de tutorías gratuitas para estudiantes. 
Desarrollo  de talleres gratuitos de aprender a aprender. 
Inducción  a estudiantes sobre formación como estudiante de Lengua extranjera. 
Ofrecimiento de club de conversación y de Intercambio  Cultural.</t>
  </si>
  <si>
    <t xml:space="preserve">Se cera un  archivo  con información de estudiantes que habían desertado,  se les llama y se les invita a continuar, dándoles las nuevas fechas de inicio de los cursos. </t>
  </si>
  <si>
    <t xml:space="preserve">El archivo con está información es conservada y archivada en la Coordinación Administrativa. </t>
  </si>
  <si>
    <t xml:space="preserve">Deterioro o  daños en la infraestructura física que afecten la aceptación de los servicios por parte de los usuarios de tal  forma que represente disminución de la matrícula en los cursos de extensión  hasta el punto que afecte la auto sostenibilidad.  </t>
  </si>
  <si>
    <t xml:space="preserve">Baja demanda de los cursos de lenguas extranjeras ofrecidos por el Instituto de Lenguas UIS. 
</t>
  </si>
  <si>
    <t xml:space="preserve">. </t>
  </si>
  <si>
    <t>Fortalecimiento de  estrategias de mercadeo y publicidad.</t>
  </si>
  <si>
    <t>Actualización de Pautas radiales
Vallas  y volantes  e información en 
Redes sociales.</t>
  </si>
  <si>
    <t xml:space="preserve">Promocionar los servicios del I.L. a través de diferentes medios. </t>
  </si>
  <si>
    <t xml:space="preserve">Se desarrolla un plan de publicidad para  la información de los cursos y servicios del instituto de Lenguas. 
Campañas publicitarias en redes sociales  promocionando  los servicios del Instituto.
</t>
  </si>
  <si>
    <t xml:space="preserve">Anexo 9. 
 plan de medios publicitarios.
Pantallazos de la página WEB 
 </t>
  </si>
  <si>
    <t xml:space="preserve">Ofrecimiento de variados programas y horarios.
Seguimiento al desarrollo de las clases y el aprendizaje de los estudiantes. 
Invitación  a estudiantes a continuar en los cursos.
Ofrecimiento de un módulo de estudio gratuito para estudiantes nuevos. </t>
  </si>
  <si>
    <t xml:space="preserve">  
Correos electrónicos enviados a estudiantes 
Planillas de control de asistencia a talleres.
Informe de  tutorías gratuitas dictadas.
Evidencias asistencia a club.</t>
  </si>
  <si>
    <t>Reuniones  de profesores con los padres de familia, para brindar información sobre el desarrollo del curso y el desempeño de los estudiantes menores de edad. 
Envío de correos electrónicos a estudiantes con el  módulo de  refuerzo  y  la  invitación a continuar  con el programa.
Programación y aprobación de Tutorías.
Planeación y desarrollo  de talleres gratuitos de  "aprender a aprender " para estudiantes. 
Planeación y desarrollo del taller  de bienvenida.
Ofrecimiento de club de conversación y de Intercambio  Cultural.</t>
  </si>
  <si>
    <t>Correos electrónicos enviados a los padres de familia.  
Correos electrónicos enviados a estudiantes 
Evidencias de invitación y asistencia  a los talleres.
Informe de  tutorías gratuitas dictadas.
Evidencias asistencia a clubes.</t>
  </si>
  <si>
    <t xml:space="preserve">Evidencias en archivo digital de Coordinación de niños y Jóvenes. </t>
  </si>
  <si>
    <t>Actualización de la información en el  SIET para mantener  la validez de las certificaciones expedidas.</t>
  </si>
  <si>
    <t xml:space="preserve">Registro SIET, 
Certificación de Calidad,  
</t>
  </si>
  <si>
    <t>Actas  con listados de estudiantes que cumplen competencia.
Actualización de  la información académica de los estudiantes en el SIET.</t>
  </si>
  <si>
    <t>Actas  de grados 
Registros en el SIET.</t>
  </si>
  <si>
    <t>Anexo  10 . 
Pantallazos SIET.</t>
  </si>
  <si>
    <t xml:space="preserve"> Ofrecimiento  de servicios  de Alta calidad Académica Certificada.</t>
  </si>
  <si>
    <t>Actualización de documentos S.G.C.</t>
  </si>
  <si>
    <t xml:space="preserve">Mantenimiento del S.G.C  
</t>
  </si>
  <si>
    <t xml:space="preserve">Revisión y actualización de los documentos del S.G.C. </t>
  </si>
  <si>
    <t xml:space="preserve">Anexo 11.
Actas de Grupo Primario 
Certificación de Calidad.  
Actualizaciones en los documentos del Sistema de Gestión de Calidad del Instituto. </t>
  </si>
  <si>
    <t xml:space="preserve">Fallas y falta de  infraestructura  física </t>
  </si>
  <si>
    <t xml:space="preserve">Implementación de reparaciones locativas  según necesidad/solicitud. </t>
  </si>
  <si>
    <t xml:space="preserve">Adecuaciones locativas 
 (mantenimiento de piso, paredes, techo, instalación de persianas, polarización de ventanas,  instalación de equipos tecnológicos, adecuación de oficinas para la actividad administrativa, renovación del mobiliario, instalación por cambio de  aires acondicionados). </t>
  </si>
  <si>
    <t xml:space="preserve">Mantenimiento de la planta física como  resanes, pintura , limpieza. </t>
  </si>
  <si>
    <t xml:space="preserve">Contratación de una persona con funciones de todero de tiempo completo para mantenimiento de las instalaciones. </t>
  </si>
  <si>
    <t>Gestión con Planta Física solicitando el servicio del todero.
Plan de trabajo para el todero contratado.</t>
  </si>
  <si>
    <t xml:space="preserve">Tramite de ordenes pago en el sistema financiero </t>
  </si>
  <si>
    <t xml:space="preserve">Ordenes pago  que reposan en la división  financiera </t>
  </si>
  <si>
    <t>Pago oportuno  del canon de arrendamiento.</t>
  </si>
  <si>
    <t xml:space="preserve">Trámites para el pago de la cuenta de cobro mensual. </t>
  </si>
  <si>
    <t xml:space="preserve">
Solicitudes a los propietarios de las sedes extramurales arrendadas  para que realicen las adecuaciones necesarias. </t>
  </si>
  <si>
    <t xml:space="preserve">
Seguimiento a las obras  (correos enviados). </t>
  </si>
  <si>
    <t xml:space="preserve">
 Daño, fallas o incidentes en la seguridad de los equipos de cómputo, plataformas, y/o Sistema de Información del Instituto de Lenguas que conlleven a la perdida de información relevante de propiedad del Instituto y de  los estudiantes.
. </t>
  </si>
  <si>
    <t xml:space="preserve">Imposibilidad para hacer los registros en  el sistema directa y oportunamente. </t>
  </si>
  <si>
    <t xml:space="preserve">Recolección  manual de la  información de los usuarios.
Solicitud a la D.S.I. 
</t>
  </si>
  <si>
    <t>Drive que se crea en el momento de la dificultad para registrar la información y hacer seguimiento. 
Correos enviados a DSI solicitando mejoras al sistema  del Instituto de Lenguas.
Órdenes de pago de facturas por servicio de Internet. 
Acciones de mejora por re potencialización de equipos tecnológicos.  
Informes de seguimiento al cumplimiento del plan de actualización docente.</t>
  </si>
  <si>
    <t xml:space="preserve">Creación de un drive o documento compartido para la recolección manual de la información de los usuarios, que luego debe ser incluida en el  sistema,   para  posteriormente enviar el recibo de matrícula vía correo electrónico.
           </t>
  </si>
  <si>
    <t xml:space="preserve">Perdida o deterioro de la información  y/o del material tecnológico de apoyo a los procesos académicos </t>
  </si>
  <si>
    <t xml:space="preserve">Plan de  mantenimiento preventivo de equipos. 
Backup de la información de los administrativos en disco duro extraíble y en one drive institucional.
Re potencialización de infraestructura tecnológica.
Conceptos tecnológicos
Formato de control de préstamo de salones y equipos
Salones con llave cuando no están en uso. 
</t>
  </si>
  <si>
    <t xml:space="preserve">Acciones de mejora 
Acciones Correctivas
</t>
  </si>
  <si>
    <t>Elaboración, desarrollo y seguimiento del plan de mantenimiento preventivo de equipos.
Realizar semestralmente  el backup de la información de los administrativos del  Instituto en  un disco duro extraíble y en el one drive institucional.   Esta información debe estar debidamente organizada según tablas de retención documental de la unidad. 
Adquisición de nuevos equipos. 
Diligenciamiento del formato de control del préstamo de salones.</t>
  </si>
  <si>
    <t>Mal uso de la información por parte de los Administrativos y  Profesores _ Instructores. .</t>
  </si>
  <si>
    <t xml:space="preserve">
Clave personal e intransferible para cada usuario. 
Accesos restringidos a las plataformas, sistema y equipos según las funciones asignadas.  
Planeación de actividades de capacitación  en el uso de equipos para los docentes.  
</t>
  </si>
  <si>
    <t xml:space="preserve">Creación de la hoja de vida en el sistema del instituto de lenguas con los respectivos roles y permisos. 
Solicitud a la DSI, de las contraseñas para cada usuario:
Capacitación en el manejo del sistema y cuidado de la información a los usuarios Administrativos y docentes nuevos. 
Ejecución  de  las capacitaciones programadas en el uso y manejo de los equipos tecnológicos. </t>
  </si>
  <si>
    <t xml:space="preserve">ADMISIONES Y REGISTRO ACADÉMICO </t>
  </si>
  <si>
    <t>Incumplimiento de la Programación de las actividades de admisiones a los programas de pregrado.</t>
  </si>
  <si>
    <t xml:space="preserve">Verificar ante la Vicerrectoría Académica  la vigencia de los Programas Académicos </t>
  </si>
  <si>
    <t>Inseguridad en la  información asociada con Admisiones y Registro Académico.</t>
  </si>
  <si>
    <t>BARRANCABERMEJA</t>
  </si>
  <si>
    <t>Incumplimiento de la Programación de las actividades de admisiones a los programas de pregrado</t>
  </si>
  <si>
    <t xml:space="preserve">Correo electrónico y línea de atención establecido para realizar inscripciones que no se han podido realizar directamente por lentitud u otra razón que se presente en la web. </t>
  </si>
  <si>
    <t>Cierre de la Universidad</t>
  </si>
  <si>
    <t>No existen controles</t>
  </si>
  <si>
    <t>MÁLAGA</t>
  </si>
  <si>
    <t>Correo electrónico y línea de atención establecido para realizar inscripciones que no se han podido realizar directamente por lentitud u otra razón que se presente en la web.</t>
  </si>
  <si>
    <t>Se reporta a la dependencia encargada la novedades presentadas</t>
  </si>
  <si>
    <t>Reprogramación del cronograma de admisiones</t>
  </si>
  <si>
    <t>Se solicita a la dependencia encargada la revisión de los pagos No reportados a tiempo.</t>
  </si>
  <si>
    <t>CONTRATACIÓN</t>
  </si>
  <si>
    <t>JURÍDICO</t>
  </si>
  <si>
    <t>RELACIONES EXTERIORES</t>
  </si>
  <si>
    <t>Baja participación de estudiantes  entrantes movilidad académica (Intercambios)</t>
  </si>
  <si>
    <t>Pocos estudiantes visitantes que deseen realizar un programa de intercambio en la UIS</t>
  </si>
  <si>
    <t>Interacción con redes y universidades cooperantes para promover los intercambios presenciales y virtuales desde otras instituciones y hacia la UIS.</t>
  </si>
  <si>
    <t>Evidencia control 1</t>
  </si>
  <si>
    <t xml:space="preserve">Participar en Ferias de Internacionalización y movilidad </t>
  </si>
  <si>
    <t xml:space="preserve">Número de ferias y encuentro  </t>
  </si>
  <si>
    <t xml:space="preserve">Participación en Becas como Alianza Pacífico y Iberoamericana Santander PILA que favorecen la movilidad </t>
  </si>
  <si>
    <t>Evidencia control 2</t>
  </si>
  <si>
    <t>Publicar material audiovisual que invite a realizar una movilidad entrante o intercambio virtual en la UIS, en inglés y español</t>
  </si>
  <si>
    <t>Sitio en sway y videos tutoriales</t>
  </si>
  <si>
    <t>Sitio web (mov. Entrante) con material audiovisual actualizado</t>
  </si>
  <si>
    <t>Dificultades del orden físico, psicológico y legal durante la movilidad que impidan el cumplimiento de los compromisos académicos</t>
  </si>
  <si>
    <t>Solicitud al estudiante y la universidad social del Certificado de notas y/o de participación que evidencie el cumplimiento de sus compromisos y con anotaciones de conducta irregular del estudiante</t>
  </si>
  <si>
    <t>Evidencia control 3</t>
  </si>
  <si>
    <t>Remitir a Cancillería con copia a las Embajadas, la lista de estudiantes en el extranjero, al momento de confirmar su salida del país</t>
  </si>
  <si>
    <t>Cartas a las embajadas para presentar a los estudiantes</t>
  </si>
  <si>
    <t>Un correo electrónico</t>
  </si>
  <si>
    <t>Aplicación de los términos del Reglamento de pregrado y proceso disciplinario del caso</t>
  </si>
  <si>
    <t>Evidencia control 4</t>
  </si>
  <si>
    <t>Remitir un correo a los alumnos que realizan la movilidad, con las indicaciones de salida, permanencia y sus deberes y derechos</t>
  </si>
  <si>
    <t>Evidencia el correo enviado</t>
  </si>
  <si>
    <t>Borrador del correo de indicaciones</t>
  </si>
  <si>
    <t>Incumplimiento de los compromisos de movilidad por parte de los estudiantes</t>
  </si>
  <si>
    <t>Un estudiante de movilidad saliente puede graduarse sin cumplir con el compromiso académico y con el requisito de contraprestación de horas por apoyos recibidos.</t>
  </si>
  <si>
    <t>Registro deuda en el sistema inmediatamente se cumpla el plazo del estudiante para finalizar con los compromisos. Carta de autorización para llenado de pagaré con carta de instrucciones para efectuar retorno de los recursos</t>
  </si>
  <si>
    <t>Evidencia control 5</t>
  </si>
  <si>
    <t>Procesos de suscripción de convenios inconclusos</t>
  </si>
  <si>
    <t>Alerta de vencimiento convenios</t>
  </si>
  <si>
    <t>No renovar o prorrogar un convenio de cooperación académica que sea estratégico</t>
  </si>
  <si>
    <t>Pérdida de voluntad de cooperación por parte de los socios y del gestor responsable</t>
  </si>
  <si>
    <t>Aplicación de Encuesta de seguimiento gestores de convenios de cooperación académica</t>
  </si>
  <si>
    <t>Informe IV trimestre 2021</t>
  </si>
  <si>
    <t>Promover los convenios a través de las charlas informativas y medios institucionales</t>
  </si>
  <si>
    <t>Evaluación Institucional de convenios</t>
  </si>
  <si>
    <t>Informe evaluación de convenios</t>
  </si>
  <si>
    <t>Revisar los convenios próximos a vencer</t>
  </si>
  <si>
    <t>Se renovaron/prorrogaron de forma exitosa los diez convenios establecidos como meta, estos fueron:
-Convenio UCC-UIS
-Convenio UCHILE-UIS
-Convenio UFSCAR-BR
-Convenio UIS-UFRO
-Convenio UIS-SEVILLA
-Convenio especifico Universidad Marseille
-Acuerdo de Cooperación Universidad Marseille
-Convenio UIS-UPAEP
-Convenio UFMG
-Convenio WMC-USA</t>
  </si>
  <si>
    <t>Número de convenios estratégicos renovados/prorrogados</t>
  </si>
  <si>
    <t>No se identifican  actividades de los convenio marco o  memorando de entendimiento de cooperación académica (Suscritos desde Relaciones Exteriores)</t>
  </si>
  <si>
    <t>No tener un seguimiento adecuado respecto a las actividades que se realizan a partir de un convenio</t>
  </si>
  <si>
    <t xml:space="preserve">Evaluación Institucional de convenios a través del Formato de evaluación institucional de convenios FRE.18 y la encuesta de seguimiento a gestores                                                                                                                                                                                                                                                           </t>
  </si>
  <si>
    <t xml:space="preserve">Solicitar reporte por parte de los gestores y las UAA recopiladoras que permita dar cuenta de las actividades desarrolladas de un convenio </t>
  </si>
  <si>
    <t>informe evaluación de convenios</t>
  </si>
  <si>
    <t>Documento de reporte de convenios</t>
  </si>
  <si>
    <t>No se ejecuten actividades derivadas de la suscripción del acuerdo</t>
  </si>
  <si>
    <t>Disminución en la participación de los Egresados en las actividades del Programa Institucional</t>
  </si>
  <si>
    <t xml:space="preserve">Menos del 10% de los egresados participan en las actividades propuestas por el programa de egresados </t>
  </si>
  <si>
    <t>Solicitud a los Egresados para que actualicen la información en el enlace web dispuesto para ellos</t>
  </si>
  <si>
    <t>Pantallazo de los diferentes correos "Mantente informado"</t>
  </si>
  <si>
    <t>Depurar la base general de egresados estandarizando los datos correctos a través de la plataforma master base.</t>
  </si>
  <si>
    <t>Pantallazo a la base de datos organizada.</t>
  </si>
  <si>
    <t xml:space="preserve">Depuración de bases de datos </t>
  </si>
  <si>
    <t>Aplicación del Acuerdo 091 de 2008, lineamientos con alcance definido</t>
  </si>
  <si>
    <t>Base de datos</t>
  </si>
  <si>
    <t>Realizar campaña de sensibilización para tener información actualizada de los datos</t>
  </si>
  <si>
    <t>Pantallazo de las diferentes campañas de sensibilización realizadas a los egresados.</t>
  </si>
  <si>
    <t xml:space="preserve">campaña de sensibilización </t>
  </si>
  <si>
    <t>Pérdida de la información de Egresados</t>
  </si>
  <si>
    <t>Por razón de capacidad, la UIS tiene que contratar anualmente un servicio de Emailing con su propia base de datos para egresados.</t>
  </si>
  <si>
    <t>Solicitud a la DSI de contratación de un proveedor de plataforma Mail up que cumpla con los requerimientos de la UIS en términos de compatibilidad y confidencialidad</t>
  </si>
  <si>
    <t>Pantallazo sobre el correo referente a la compra de la licencia y contratación de Mail Up, con permiso del DSI</t>
  </si>
  <si>
    <t>Planificación con antelación la compra de la licencia del año N+1 para que a través de ella se cuente con la capacidad de envío de correos y relacionamiento</t>
  </si>
  <si>
    <t>Dificultad en la articulación de las UAA externas a Relaciones Exteriores, que poseen la información de los posibles beneficiarios del programa UIS e-Idiomas y su respectiva socialización.</t>
  </si>
  <si>
    <t>Las UAA deben ser parte activa del proceso y contribuir con la información de la comunidad UIS y promoción del programa UIS e-idiomas para garantizar su efectivo funcionamiento</t>
  </si>
  <si>
    <t>Capacitaciones, socializaciones y difusión del programa UIS e-idiomas</t>
  </si>
  <si>
    <t>-Administrativos 4 junio de 2021
-Estudiantes de enfermería posgrados 10 junio del 2021
-Administrativos Málaga 19 julio del 2021
-Estudiantes IPRED 6 agosto del 2021
-Administrativos 13 octubre del 2021  
-Estudiantes Málaga 14 octubre del 2021                                                
-Estudiantes Barbosa 20 octubre del 2021                                                 
-Profesores Barbosa 21 octubre del 2021                                                  
-Estudiantes escuela de estudios industriales y empresariales 19 noviembre del 2021
-Profesores Escuela de ingenierías eléctrica, electrónica y de telecomunicaciones 22 noviembre del 2021                               
-Estudiantes posgrados ingeniería civil 2 diciembre del 2021                         
-Estudiantes interesados en intercambios académicos 2 febrero del 2022
-Dinamizadores facultades y sedes 7 febrero del 2022                                           
-Estudiantes, profesores y administrativos de la facultad de salud 7 febrero del 2022
-Estudiantes IPRED 18 febrero del 2022                                                    
-Administrativos nuevos 28 febrero del 2022                                            
-Personal del IPRED 24 marzo del 2022                                                 
-Profesores y estudiantes de la Facultad de Salud 6 de abril del 2022 
-Visitantes extranjeros 6 de abril del 2022                                                    
-Estudiantes de nuevo ingreso Bucaramanga 7 de abril del 2022             
-Estudiantes de plurilingüismo e interculturalidad 26 abril del 2022</t>
  </si>
  <si>
    <t>1. Incentivar a los profesores para que promuevan uso de la plataforma, motivando a sus estudiantes durante sus clases</t>
  </si>
  <si>
    <t>Número de difusiones</t>
  </si>
  <si>
    <t>Base de datos actualizada de los usuarios de la plataforma</t>
  </si>
  <si>
    <t>2. Realizar piezas publicitarias en los medios UIS</t>
  </si>
  <si>
    <t>Número de piezas publicitarias publicadas</t>
  </si>
  <si>
    <t xml:space="preserve">Seguimiento a través del proveedor de la plataforma de los usuarios activos
</t>
  </si>
  <si>
    <t xml:space="preserve">Se reciben cada mes un informe, con las personas activas y los enlaces personales para activar la cuenta ; la cantidad de  actividades realizadas por cada uno  y sus pruebas de nivel en los diferentes idiomas </t>
  </si>
  <si>
    <t>3. Realizar concurso en la plataforma</t>
  </si>
  <si>
    <t>Documento de Informe del concurso realizado</t>
  </si>
  <si>
    <t>4. Capacitar un funcionario en cada sede regional para brindar el apoyo sobre el uso de la plataforma</t>
  </si>
  <si>
    <t>Número de capacitaciones</t>
  </si>
  <si>
    <t>5. Caracterizar la población estudiantil que ingresa al primer de la universidad, en el idioma inglés</t>
  </si>
  <si>
    <t xml:space="preserve">- En  de 2021 se dio por terminado el proceso de caracterización para los estudiantes de nuevo ingreso de la sede Bucaramanga 2021-2, alcanzando un 81,38% de la población.                                                              - En Junio de 2022 se dio por terminado el proceso de caracterización para los estudiantes de nuevo ingreso 2022-1, alcanzando un 84,3% de la población de estudiantes de programas presenciales de Bucaramanga y las sedes regionales y un 13,8% de la población de estudiantes de programas a Distancia y Virtual.
</t>
  </si>
  <si>
    <t>Informe de caracterización de la población</t>
  </si>
  <si>
    <t>BIBLIOTECA</t>
  </si>
  <si>
    <t>Falta de material bibliográfico por cantidad y calidad</t>
  </si>
  <si>
    <t>No disponer de material bibliográfico actualizado, de autores y casas editoras reconocidas que satisfagan el desarrollo de las actividades Académico-Administrativas.</t>
  </si>
  <si>
    <t>* Ley 1790 del 7 de julio de 2016, por medio de la cual se renueva la emisión de la Estampilla Pro-Universidad Industrial de Santander creada mediante Ley 85 de 1993, modificada parcialmente por la Ley 1216 de 2008</t>
  </si>
  <si>
    <t>https://bit.ly/3xwrbt9</t>
  </si>
  <si>
    <t xml:space="preserve">Ejecutar del 10% destinado para la adquisición de textos o publicaciones periódicas, en formato digital o en papel, según el Artículo 7° de la Ley 1790 del 7 de julio de 2016 </t>
  </si>
  <si>
    <t xml:space="preserve">Mediante acuerdo No. 052 del 2020, por el cual se aprueba el Presupuesto General de Ingresos y Egresos de la Universidad Industrial de Santander para la vigencia fiscal del año 2021 por el Consejo Superior de la Universidad, se aseguró el presupuesto para la adquisición de los recursos bibliográficos, a través de la aprobación del proyecto de inversión: Gestión de recursos 2021 para el fortalecimiento de las colecciones de material bibliográfico de las Bibliotecas de la UIS, con código BPPIUIS: 021401201157, Código presupuestal: 1590, por un valor de: $5.156.682.389  que logró el objetivo de suministrar a la Comunidad Universitaria contenidos actualizados y herramientas de tipo científico que dieron soporte a los procesos de enseñanza, aprendizaje, de investigación y de extensión, en formatos que favorecieron la consulta en todas las sedes de la Universidad.
El horizonte de ejecución y financiamiento fue todo el año 2021 y el valor ejecutado fue de: $5.140.175.395  
Mediante acuerdo No. 058 del 2021, por el cual se aprueba el Presupuesto General de Ingresos y Egresos de la Universidad Industrial de Santander para la vigencia fiscal del año 2022 por el Consejo Superior de la Universidad, se aseguró el presupuesto para la adquisición de los recursos bibliográficos, a través de la aprobación del proyecto de inversión: Renovación de colecciones 2022 de material bibliográfico en las bibliotecas de la UIS, con código BPPIUIS: 021401211163, Código presupuestal: 1597, por un valor de: $ $5.681.634.000. </t>
  </si>
  <si>
    <t xml:space="preserve">Acuerdo 052 de 2020  del 16 de diciembre Por el cual se aprueba el Presupuesto General de Ingresos y Egresos de la Universidad Industrial de Santander para la vigencia fiscal del año 2021
acuerdo No. 058 del 2021, por el cual se aprueba el Presupuesto General de Ingresos y Egresos de la Universidad Industrial de Santander para la vigencia fiscal del año 2022 por el Consejo Superior de la Universidad
</t>
  </si>
  <si>
    <t>*Acuerdo N° 101 de Julio 14 de 2004 del Consejo Académico por el cual se aprueba la Política de Desarrollo de Colecciones de la Biblioteca UIS.</t>
  </si>
  <si>
    <t>http://documentos.uis.edu.co/documentos/ConsultasSecretariaGeneral/DocumentoContenido.aspx?Id=40356&amp;Tabla=ACADE000_NEW</t>
  </si>
  <si>
    <t>*Procedimiento para la Selección de Material Bibliográfico.PBI.01</t>
  </si>
  <si>
    <t>https://www.uis.edu.co/intranet/calidad/documentos/BIBLIOTECA/PROCEDIMIENTOS/PBI.01.pdf</t>
  </si>
  <si>
    <t>*Procedimiento  para la Adquisición (por compra) de Material Bibliográfico.PBI.02</t>
  </si>
  <si>
    <t>https://www.uis.edu.co/intranet/calidad/documentos/BIBLIOTECA/PROCEDIMIENTOS/PBI.02.pdf</t>
  </si>
  <si>
    <t>* Desarrollar instrumento para la selección de los recursos bibliográficos</t>
  </si>
  <si>
    <t>*Sistema de Información Financiero</t>
  </si>
  <si>
    <t>*Pagina web biblioteca</t>
  </si>
  <si>
    <t>http://tangara.uis.edu.co/</t>
  </si>
  <si>
    <t xml:space="preserve">*Hoja de vida de indicadores. FSE.14. 
Efectividad en la ejecución del presupuesto asignado para las adquisiciones de MB 
Eficacia en las adquisiciones de MB
</t>
  </si>
  <si>
    <t>https://mailuis-my.sharepoint.com/:f:/g/personal/sanjulpe_uis_edu_co/EraFw9hBmRFNhB4cSq4qU2IBxBZQy15t124mtvN0E0gjiQ?e=YVIXN1</t>
  </si>
  <si>
    <t>* Solicitud de selección para material bibliográfico. FBI.021</t>
  </si>
  <si>
    <t>*Solicitudes de necesidades internas de material bibliográfico. FBI.022</t>
  </si>
  <si>
    <t>*Solicitud de selección para recursos electrónicos. FBI.023</t>
  </si>
  <si>
    <t>*Ordenes:  de compra, prestación de servicios y pago al exterior</t>
  </si>
  <si>
    <t>https://mailuis-my.sharepoint.com/:f:/g/personal/sanjulpe_uis_edu_co/EmZmPFSDL0JOlBopoMzPi9AB2VO6wLLY61tE3egpTbU7Zw?e=SmkSFr</t>
  </si>
  <si>
    <t>Pérdida del material bibliográfico</t>
  </si>
  <si>
    <t>Daño, hurto y deterioro del material bibliográfico</t>
  </si>
  <si>
    <t>Efectuar actividad de limpieza general de libros y estantería del área de colecciones y bodega de libros, con el objeto de mitigar riesgo de deterioro del material bibliográfico producto de factores físicos como el polvo y refugio de insectos.</t>
  </si>
  <si>
    <t>https://mailuis-my.sharepoint.com/:f:/g/personal/sanjulpe_uis_edu_co/EqLinU_fBu9Es_m4QFuUZMsBTD7dvpUtrN3u8KzsNADdYQ?e=tCQfT4</t>
  </si>
  <si>
    <t xml:space="preserve">•Acuerdo n.° 036 de Octubre 19 de 2018 del Consejo Superior por el cual aprueba el Reglamento para la prestación de servicios de Biblioteca de la Universidad Industrial de Santander. </t>
  </si>
  <si>
    <t>http://www.uis.edu.co/webUIS/es/acercaUis/reglamentos/reglamentoBiblioteca.pdf</t>
  </si>
  <si>
    <t>• Manual de funciones cargos de nivel directivo, asesor, ejecutivo y profesional</t>
  </si>
  <si>
    <t>https://www.uis.edu.co/intranet/documentos/rrhh/manualFuncionesProfesionales.pdf</t>
  </si>
  <si>
    <t>• Manual de funciones cargos de empleados públicos no profesionales empleados públicos no profesionales y trabajadores oficiales</t>
  </si>
  <si>
    <t>https://www.uis.edu.co/intranet/documentos/rrhh/manualFuncionesNoProfesionales.pdf</t>
  </si>
  <si>
    <t>• Procedimiento para el Proceso Físico de Material PBI.09</t>
  </si>
  <si>
    <t>https://www.uis.edu.co/intranet/calidad/documentos/BIBLIOTECA/PROCEDIMIENTOS/PBI.09.pdf</t>
  </si>
  <si>
    <t>• Procedimiento para Dar de Baja Material Bibliográfico PBI.10</t>
  </si>
  <si>
    <t>https://www.uis.edu.co/intranet/calidad/documentos/BIBLIOTECA/PROCEDIMIENTOS/PBI.10.pdf</t>
  </si>
  <si>
    <t>• Procedimiento para la selección y preparación de material bibliográfico para mantenimiento PBI.13</t>
  </si>
  <si>
    <t>https://www.uis.edu.co/intranet/calidad/documentos/BIBLIOTECA/PROCEDIMIENTOS/PBI.13.pdf</t>
  </si>
  <si>
    <t>• Manual LIBRUIS para Atención a Usuarios MBI.02</t>
  </si>
  <si>
    <t>https://www.uis.edu.co/intranet/calidad/documentos/BIBLIOTECA/MANUALES/MBI.02.pdf</t>
  </si>
  <si>
    <t>• Guía para la Atención a Usuarios GBI.01</t>
  </si>
  <si>
    <t>https://www.uis.edu.co/intranet/calidad/documentos/BIBLIOTECA/GUIAS/GBI.01.pdf</t>
  </si>
  <si>
    <t>• Guía para el Mantenimiento de Colecciones GBI.02</t>
  </si>
  <si>
    <t>https://www.uis.edu.co/intranet/calidad/documentos/BIBLIOTECA/GUIAS/GBI.02.pdf</t>
  </si>
  <si>
    <t>• Formato Mantenimiento de Colecciones FBI.10</t>
  </si>
  <si>
    <t>https://mailuis-my.sharepoint.com/:f:/g/personal/sanjulpe_uis_edu_co/Ev5iVJBX8KdAh2ire9Kn5wABAM13GP3deVbqEFpx-RDeSg?e=pLj6cL</t>
  </si>
  <si>
    <t>• Control para Encuadernación de Material Bibliográfico FBI.12</t>
  </si>
  <si>
    <t>• Hoja de vida de indicadores. FSE 14 Porcentaje de pérdida de material bibliográfico</t>
  </si>
  <si>
    <t>https://mailuis-my.sharepoint.com/:f:/g/personal/sanjulpe_uis_edu_co/Ers7SFCEuiBFjUh8s9YbvJABpegxYtFcRDB7_w8Iq7hY2w?e=oi5n5B</t>
  </si>
  <si>
    <t>• Sistema de Información bibliográfico LIBRUIS</t>
  </si>
  <si>
    <t>https://mailuis-my.sharepoint.com/:f:/g/personal/sanjulpe_uis_edu_co/EmTGtgqsR6lGj-GGZizFElUBze35gFGt5xgmheBfhL_keA?e=h8HnHA</t>
  </si>
  <si>
    <t>• Lista de chequeo para inspección de extintores FTH.136</t>
  </si>
  <si>
    <t>https://mailuis-my.sharepoint.com/:f:/g/personal/sanjulpe_uis_edu_co/EvPOXZDWUINLqBLF4CRCoWABM2dSo6Hyu8m5O3nJSUfwfg?e=brUjof</t>
  </si>
  <si>
    <t>* Verificación del estado de los dispositivos contra incendios</t>
  </si>
  <si>
    <t xml:space="preserve">Solicitud No: 7371 en mantenimiento tecnológico
Solicitudes a Planta física: 60419, 60724, 61593, 61604, 61637, 62056, 62422	 </t>
  </si>
  <si>
    <t>* Software de la biblioteca alojado en un servidor de la DSI</t>
  </si>
  <si>
    <t>https://mailuis-my.sharepoint.com/:f:/g/personal/sanjulpe_uis_edu_co/EmTGtgqsR6lGj-GGZizFElUBze35gFGt5xgmheBfhL_keA?e=t3dI1P</t>
  </si>
  <si>
    <t>* Capacitación en temas de bioseguridad 
*Plan de emergencia
*Brigadistas Biblioteca</t>
  </si>
  <si>
    <t>https://mailuis-my.sharepoint.com/:f:/g/personal/sanjulpe_uis_edu_co/El5KDl04aX1EqpGJ5msoieQBHkCxrWxZY3slG1c0uBIWyw?e=4Hgjrb</t>
  </si>
  <si>
    <t>Dificultad para garantizar el acceso  al material bibliográfico en físico</t>
  </si>
  <si>
    <t>Debido a las restricciones de movilidad en ocasión a la pandemia el servicio presencial en la Biblioteca fue cerrado
Posibles dificultades que se pueden presentar para ingresar a las instalaciones de la Universidad o hacer llegar a los interesados material bibliográfico en físico para su uso</t>
  </si>
  <si>
    <t xml:space="preserve">Normativa externa e interna  relacionada con eventos de salud pública o ambientales </t>
  </si>
  <si>
    <t>https://www.suin-juriscol.gov.co/legislacion/covid.html</t>
  </si>
  <si>
    <t>Implementar servicio para el material en físico</t>
  </si>
  <si>
    <t>Servicio de préstamo y entrega a domicilio de material bibliográfico que se encuentre en estado disponible en el Catálogo Bibliográfico del Portal web de la Biblioteca para los estudiantes de pregrado sede Barrancabermeja, estudiantes de posgrados y profesores planta. 
Este servicio incluye las Bibliotecas: Central y la Facultad de Salud en horario de lunes a viernes de 7:00 a.m. a 5:00 p.m. y sede de Barrancabermeja en horario de lunes a viernes de 8:00 a.m. a 1:00 p.m.; el siguiente día hábil después de la solicitud tendrás tu material en casa.
El servicio es gratuito para Bucaramanga y zona metropolitana; Barrancabermeja zona urbana. Se podrán prestar máximo 3 ejemplares, sin contar los libros que ya se encuentran en préstamo.
Durante ese periodo de tiempo se logro atender a más de 10.000 solicitudes entre entrega y préstamo de material bibliográfico.</t>
  </si>
  <si>
    <t>Relación de las solicitudes a Domibook
Facturas de la empresa de envíos
Reporte final Domibook
Listado de préstamos registrados en el sistema en el periodo de Domibook</t>
  </si>
  <si>
    <t xml:space="preserve">Directrices externas e internas para el funcionamiento de las bibliotecas </t>
  </si>
  <si>
    <t>https://bit.ly/3x6oVJi</t>
  </si>
  <si>
    <t xml:space="preserve">Normativa interna  o directrices relacionadas con eventos de orden público emitidas por las directivas de la Universidad. </t>
  </si>
  <si>
    <t>http://documentosdw.uis.edu.co/docuis/ConsultasSecretariaGeneral/Resultados.aspx</t>
  </si>
  <si>
    <t xml:space="preserve">* Construir del protocolo de bioseguridad para la prestación del servicio </t>
  </si>
  <si>
    <t>* Protocolo de Bioseguridad para Biblioteca</t>
  </si>
  <si>
    <t>*Corrida de fechas en el sistema de información LIBRUIS para no generar multas</t>
  </si>
  <si>
    <t xml:space="preserve">Carta compromiso para desarrollo de actividades presenciales en laboratorios de investigación, servicios o oficinas de las sedes institucionales </t>
  </si>
  <si>
    <t>https://mailuis-my.sharepoint.com/:f:/g/personal/sanjulpe_uis_edu_co/EtWN1ooKAL9KtIhxAGJVIPwB1vuNr_xmWP1U7wR3wcAJ6A?e=Ihrrrp</t>
  </si>
  <si>
    <t>BARBOSA</t>
  </si>
  <si>
    <t> </t>
  </si>
  <si>
    <t xml:space="preserve">Normativa externa e interna relacionada con eventos de salud pública o ambientales
Directrices externas e internas para el funcionamiento de las bibliotecas </t>
  </si>
  <si>
    <r>
      <t xml:space="preserve">En la sede UIS Barbosa se realizó préstamo a domicilio de 143 libros en época de pandemia.
</t>
    </r>
    <r>
      <rPr>
        <b/>
        <sz val="11"/>
        <color rgb="FF000000"/>
        <rFont val="Humanst521 BT"/>
        <family val="2"/>
      </rPr>
      <t xml:space="preserve">Meta: </t>
    </r>
    <r>
      <rPr>
        <sz val="11"/>
        <color rgb="FF000000"/>
        <rFont val="Humanst521 BT"/>
        <family val="2"/>
      </rPr>
      <t xml:space="preserve">100% - </t>
    </r>
    <r>
      <rPr>
        <b/>
        <sz val="11"/>
        <color rgb="FF000000"/>
        <rFont val="Humanst521 BT"/>
        <family val="2"/>
      </rPr>
      <t xml:space="preserve">Resultado obtenido: </t>
    </r>
    <r>
      <rPr>
        <sz val="11"/>
        <color rgb="FF000000"/>
        <rFont val="Humanst521 BT"/>
        <family val="2"/>
      </rPr>
      <t>100% implementado el servicio</t>
    </r>
  </si>
  <si>
    <t xml:space="preserve">Ver anexo No. 01 </t>
  </si>
  <si>
    <t xml:space="preserve">Normativa interna  o directrices relacionadas con eventos de orden público emitidas por las directivas de la Universidad.
*Corrida de fechas en el sistema de información LIBRUIS para no generar multas
Carta compromiso para desarrollo de actividades presenciales en laboratorios de investigación, servicios o oficinas de las sedes institucionales </t>
  </si>
  <si>
    <t>Ver Anexo A</t>
  </si>
  <si>
    <t>Construir del protocolo de bioseguridad para la prestación del servicio</t>
  </si>
  <si>
    <r>
      <t xml:space="preserve">Se formulo e implemento los Protocolos de Bioseguridad para los diferentes servicios y espacios físico de la sede regional
</t>
    </r>
    <r>
      <rPr>
        <b/>
        <sz val="11"/>
        <color rgb="FF000000"/>
        <rFont val="Humanst521 BT"/>
        <family val="2"/>
      </rPr>
      <t>Meta:</t>
    </r>
    <r>
      <rPr>
        <sz val="11"/>
        <color rgb="FF000000"/>
        <rFont val="Humanst521 BT"/>
        <family val="2"/>
      </rPr>
      <t xml:space="preserve"> 100% - </t>
    </r>
    <r>
      <rPr>
        <b/>
        <sz val="11"/>
        <color rgb="FF000000"/>
        <rFont val="Humanst521 BT"/>
        <family val="2"/>
      </rPr>
      <t>Resultado obtenido:</t>
    </r>
    <r>
      <rPr>
        <sz val="11"/>
        <color rgb="FF000000"/>
        <rFont val="Humanst521 BT"/>
        <family val="2"/>
      </rPr>
      <t xml:space="preserve"> 100% construidos, aprobados e implementados los Protocolos de Bioseguridad Sede Barbosa </t>
    </r>
  </si>
  <si>
    <t>Ver anexo No. 02</t>
  </si>
  <si>
    <t>https://www.dropbox.com/sh/nuiwwaxjqe7dnj1/AABB6xtF4Aq28XsQkIN5f4Wha?dl=0</t>
  </si>
  <si>
    <t>Se solicita al equipo de planta física apoyo para ejecución de esta acción debido a la situación actual de la sede (paro estudiantil) que no permite el ingreso de funcionarios a la sede.                                                                                                         https://www.uis.edu.co/pfisicaSedes/Mantenimiento/MostrarOrden.jsp?numero=1955</t>
  </si>
  <si>
    <t>• Manual para el registro de Pérdidas MBI.01</t>
  </si>
  <si>
    <t>https://www.uis.edu.co/intranet/calidad/documentos/BIBLIOTECA/MANUALES/MBI.01.pdf</t>
  </si>
  <si>
    <t>* Utilizar elementos protectores para el material bibliográfico (forros, papel contac, empastes, encuadernación, otros).
* Realizar mantenimiento permanente  al material bibliográfico</t>
  </si>
  <si>
    <t>https://www.dropbox.com/sh/fcz3c6b8b0hlrqz/AAA5R5bdwn65pFfR63gDm_uaa?dl=0</t>
  </si>
  <si>
    <t>• Certificación Entrega de Material Durante Caídas del Sistema FBI.14</t>
  </si>
  <si>
    <t>* Jornadas de formación en el uso adecuado y responsable del material de la institución</t>
  </si>
  <si>
    <t># de Inducciones a la comunidad universitaria  
Se realizan 2 por cada sede y frecuencia semestral</t>
  </si>
  <si>
    <t>• Certificación de Préstamo Manual Colección de Reserva Durante Caídas del Sistema FBI.16</t>
  </si>
  <si>
    <t>• Página Web de Biblioteca</t>
  </si>
  <si>
    <t>• Plan Anual De Mantenimiento Preventivo. FRT.24</t>
  </si>
  <si>
    <t>https://www.uis.edu.co/intranet/documentos/mantenimiento_preventivo/PlanMantenimientoPreventivo.pdf</t>
  </si>
  <si>
    <t>• Solicitud de servicio de mantenimiento, adecuación y/o remodelación FRF. 26</t>
  </si>
  <si>
    <t>• Mantenimiento físico de bienes muebles e inmuebles y fabricación de bienes muebles. PRF.01</t>
  </si>
  <si>
    <t>Atención a usuarios por medio de correo electrónico y WhatsApp de solicitudes de préstamo, renovación y entrega de material bibliográfico, se permite el ingreso al personal de biblioteca para realizar estas operaciones.
Seguimiento a las Llamadas de apoyo que se realizan a estudiantes de pregrado de la sede, para acceder nuestras bases de datos, cambios de clave, activación en el sistema LIBRUIS y referencia</t>
  </si>
  <si>
    <t>https://www.dropbox.com/s/bc1oxr9byctr8ol/Lamadas%20Biblioteca%20-%20matriculados%202022-1%2012-05-22%20%281%29.xlsx?dl=0                                                                https://www.dropbox.com/s/7q35p1uutgzjkr6/Lamadas%20Biblioteca%20-%20matriculados%202022-1%2012-05-22%20%281%29%20%281%29.xlsx?dl=0</t>
  </si>
  <si>
    <t xml:space="preserve">Ejecución del 10% destinado para la adquisición de textos o publicaciones periódicas, en formato digital o en papel, según el Artículo 7° de la Ley 1790 del 7 de julio de 2016 </t>
  </si>
  <si>
    <t>*Gestionar la adquisición de material bibliográfico  y monitoreo a trámites administrativos y pagos a proveedores</t>
  </si>
  <si>
    <t>*Estadística de Colecciones .FBI.01</t>
  </si>
  <si>
    <t>UIS - Sede Málaga - FBI.01 EST. COLECCIONES.pdf - Todos los documentos (sharepoint.com)</t>
  </si>
  <si>
    <t>*Estadísticas Adquisiciones. FBI.05</t>
  </si>
  <si>
    <t>Para éste año 2022 estamos en el procedimiento  de selección de material bibliográfico con apoyo de  profesores de la Sede, Coordinación Académica y Biblioteca; con el fin de  determinar las prioridades de adquisición.</t>
  </si>
  <si>
    <t>*Hoja de vida de indicadores. FSE.14.
Efectividad en la ejecución del presupuesto asignado para las adquisiciones de MB
Eficacia en las adquisiciones de MB</t>
  </si>
  <si>
    <t>* Realización de los diferentes contratos, realizados para: La adquisición y la suscripción, las cuales están representadas en órdenes de compra, ordenes de prestación de servicios y ordenes de pagos al exterior</t>
  </si>
  <si>
    <t>Procedimiento realizado por Adquisiciones en la Biblioteca Central</t>
  </si>
  <si>
    <t>* Solicitud en el sistema
* Evidencia Fotográfica</t>
  </si>
  <si>
    <t xml:space="preserve">* Formato FBI 10 </t>
  </si>
  <si>
    <t xml:space="preserve">* Asistencia a capacitaciones
</t>
  </si>
  <si>
    <t>• Instructivo de Apertura y Cierre de la Biblioteca Central de la Universidad Industrial de Santander. IBI.01</t>
  </si>
  <si>
    <t>https://www.uis.edu.co/intranet/calidad/documentos/BIBLIOTECA/INSTRUCTIVOS/IBI.01.pdf</t>
  </si>
  <si>
    <t xml:space="preserve">*Generar un servicio que permita a  la comunidad universitaria acceder a los recursos en físico de la Biblioteca mientras permanezca la pandemia </t>
  </si>
  <si>
    <t xml:space="preserve">Se crea servicio temporal de préstamo, entrega y/o renovación de material bibliográfico en físico con el que cuenta la biblioteca en las colecciones: de reserva, y general                          </t>
  </si>
  <si>
    <t>https://mailuis-my.sharepoint.com/:f:/g/personal/vtorresa_uis_edu_co/ElBcvmtaM-pKqaCOHbriKvoBl0Ga4FZTxRJCHIleNeSY2w?e=fJpXNs</t>
  </si>
  <si>
    <t>* Servidor en las instalaciones de la DSI</t>
  </si>
  <si>
    <t>En Biblioteca Central se llevo a cabo el montaje del portal web de la Biblioteca, se hicieron las instalaciones y configuraciones necesarias para poder visualizar de manera local el portal web y sus aplicativos, se solicitaron los permisos de acceso a la DSI de las respectivas bases de datos de la biblioteca central y sedes regionales con el propósito de poder hacer pruebas y validar el cargue de la información y funcionamiento de los diferentes módulos del portal web</t>
  </si>
  <si>
    <t>* Correos electrónicos
* Migración servidor portal web Tangara</t>
  </si>
  <si>
    <t xml:space="preserve">* Construcción del protocolo de bioseguridad para la prestación del servicio </t>
  </si>
  <si>
    <t>Para la reactivación de actividades la universidad solicita que cada edificio tenga su propio protocolo de bioseguridad, por lo tanto se da la directriz a cada sede que debe construir su protocolo y se tiene de paso el apoyo y asesoramiento de la universidad Javeriana sede Bogotá</t>
  </si>
  <si>
    <t>* PROTOCOLO DE BIOSEGURIDAD EN BIBLIOTECA V3
* Protocolo sede Málaga</t>
  </si>
  <si>
    <t xml:space="preserve">* Capacitación en temas de bioseguridad </t>
  </si>
  <si>
    <t xml:space="preserve">24 de febrero 2021  Bioseguridad en la Atención de Emergencias * 27 de abril de 2021 Primeros Auxilios Psicológicos * 28 de junio de 2021 Lesiones En Partes Duras Y Blandas.  </t>
  </si>
  <si>
    <t>Correos electrónicos con invitación y enlace para las capacitaciones virtuales y asistencia</t>
  </si>
  <si>
    <t>SOCORRO</t>
  </si>
  <si>
    <t xml:space="preserve">Archivos Adjuntos:
1. Se jornada de limpieza de libros y estantería, en la biblioteca Convento (diciembre 2021) y bicentenario (enero 2022) UIS Sede Socorro. 
2 Jornada de fumigación para control de vectores (mayo de 2022) </t>
  </si>
  <si>
    <t>• Procedimiento para el Proceso Físico de Material PBI.09
• Guía para el Mantenimiento de Colecciones GBI.02
• Formato Mantenimiento de Colecciones FBI.10
• Control para Encuadernación de Material Bibliográfico FBI.12
• Procedimiento para la selección y preparación de material bibliográfico para mantenimiento PBI.13</t>
  </si>
  <si>
    <t>Archivos Adjuntos:
3. Proceso físico a libros adquiridos
4. FBI.010 Mantenimiento primario</t>
  </si>
  <si>
    <t xml:space="preserve">
</t>
  </si>
  <si>
    <t>•Acuerdo n.° 036 de Octubre 19 de 2018 del Consejo Superior por el cual aprueba el Reglamento para la prestación de servicios de Biblioteca de la Universidad Industrial de Santander. 
• Guía para la Atención a Usuarios GBI.01
• Manual LIBRUIS para Atención a Usuarios MBI.02</t>
  </si>
  <si>
    <t>Archivos Adjuntos:
5. Jornadas de formación en recursos de biblioteca 
6 Capacitaciones Recursos Bibliográficos</t>
  </si>
  <si>
    <t>• Sistema de Información bibliográfico LIBRUIS
• Manual de funciones cargos de nivel directivo, asesor, ejecutivo y profesional
• Manual de funciones cargos de empleados públicos no profesionales empleados públicos no profesionales y trabajadores oficiales</t>
  </si>
  <si>
    <t>7 Sistema LIBRUIS Biblioteca Socorro</t>
  </si>
  <si>
    <t>• Procedimiento para Dar de Baja Material Bibliográfico PBI.10
• Hoja de vida de indicadores. FSE 14 Porcentaje de pérdida de material bibliográfico</t>
  </si>
  <si>
    <t>Archivos Adjuntos:
8 Informe inventario material bibliográfico</t>
  </si>
  <si>
    <t>• Lista de chequeo para inspección de extintores FTH.136
* Verificación del estado de los dispositivos contra incendios</t>
  </si>
  <si>
    <t>Archivos Adjuntos:
9 inspección de extintores FTH.136
10 Orden 2022000088  mantenimiento de extintores</t>
  </si>
  <si>
    <t>Archivos Adjuntos:
11 Capacitación Brigadistas
12 Brigadistas UIS Socorro 2022</t>
  </si>
  <si>
    <t>FINANCIERO</t>
  </si>
  <si>
    <t>Posibilidad   que   el   dinero invertido por la Universidad en Entidades  Financieras no genere     los     rendimientos esperados   por crisis    y/o ausencia de lineamientos de inversión internos.</t>
  </si>
  <si>
    <t xml:space="preserve">Se realiza seguimiento de forma semanal por parte de la profesional Diana Sánchez de la División Financiera en conjunto con la jefatura de la División y Sección de Tesorería, para identificar el dinero que se encuentra disponible para ser invertido y valorar las tasas del mercado que sean mas rentables. </t>
  </si>
  <si>
    <t>Manual de Colocación de Excedentes Temporales de Liquidez.
Modelo para la Calificación de Entidades Financieras soporte a la toma de decisiones de inversión.
Seguimiento de carteras colectivas y CDT´s.
Informe de Inversiones Ministerio de Educación Nacional.
Procedimiento Colocación de Recursos Temporales de Liquidez - PFI.09</t>
  </si>
  <si>
    <t xml:space="preserve">1. Manual de colocación de excedentes temporales de liquidez actualizado y publicado en la documentación del Sistema de Gestión de Calidad.
2. Se adjunta seguimiento a las inversiones realizado de forma mensual.
3. Se adjuntan informes presentados al MEN para el periodo reportado.
4. Procedimiento colocación de recursos temporales de liquidez actualizado y publicado en la documentación del Sistema de Gestión de Calidad. </t>
  </si>
  <si>
    <t>Hacer seguimiento trimestral a las Inversiones Actuales y Oportunidades de Inversión</t>
  </si>
  <si>
    <t xml:space="preserve">Se carga a la carpeta de oneDrive el seguimiento a las inversiones para el periodo reportado. </t>
  </si>
  <si>
    <t>No depuración de saldos de los     diferentes     tipos     de cuentas.</t>
  </si>
  <si>
    <t>Acuerdo del Consejo Superior No. 070 de 2006, por el cual se crea e integra el Comité Técnico de Sostenibilidad del Sistema Contable
Acuerdo del Consejo Superior No. 007 de 2013, por el cual se modifica el artículo 10 del Acuerdo del Consejo Superior No. 070 de 2006.</t>
  </si>
  <si>
    <t xml:space="preserve">Se da cumplimiento a lo establecido en la normatividad relacionada durante el desarrollo del Comité Técnico de Sostenibilidad del Sistema Contable. </t>
  </si>
  <si>
    <t>Establecer cronograma de las sesiones a realizar del Comité Técnico de Sostenibilidad del Sistema Contable</t>
  </si>
  <si>
    <t xml:space="preserve">Se realizó socialización del cronograma de las sesiones de Comité a través de correo electrónico a los miembros del mismo. </t>
  </si>
  <si>
    <t xml:space="preserve">Correo de socialización cronograma de sesiones. </t>
  </si>
  <si>
    <t>No reporte o reporte fuera de  los  plazos  establecidos  a la   Compañía   Aseguradora de  los   siniestros,   daños   o robos     generados     a     los bienes      muebles      de      la Universidad</t>
  </si>
  <si>
    <t>Se realiza reporte a la compañía aseguradora cuando se presentan siniestros por parte de la jefe de la Sección de Inventarios</t>
  </si>
  <si>
    <t>Pruebas Selectivas Entrega del informe de
reporte de daños, siniestros o robos de manera oportuna a la Compañía de Seguros</t>
  </si>
  <si>
    <t xml:space="preserve">En la jefatura de la Sección de Inventarios reposan los reportes realizados a la compañía aseguradora junto con los soportes para cada cado. </t>
  </si>
  <si>
    <t>Socializar a los Funcionarios Públicos los diferentes aspectos a tener en cuenta en el cuidado y manejo de los Inventarios</t>
  </si>
  <si>
    <t xml:space="preserve">Se realizó socialización de la cartilla de aspectos a tener en cuenta acerca de la Sección de Inventarios a través de correo electrónico institucional. </t>
  </si>
  <si>
    <t>Cartilla socializada</t>
  </si>
  <si>
    <t>Reportar anualmente la rendición de inventarios a través del Sistema de Inventarios (Nuevas Versiones)</t>
  </si>
  <si>
    <t>Envío de circular Rendición de Inventarios e instructivo</t>
  </si>
  <si>
    <t>Posibilidad   de   que   alguien se apodere del dinero  de la Universidad     (recibido     en caja,  manejado  a  través  de cajas          menores,          por transferencia   electrónica   o recibido por las UAA)</t>
  </si>
  <si>
    <t>Diariamente se realiza el Boletín Diario a través del cual se lleva seguimiento de los movimientos de dinero realizados en la Universidad, de igual forma se realiza la conciliación bancaria de manera mensual.</t>
  </si>
  <si>
    <t>Arqueo diario a los fondos de cajas de Tesorería
Conciliaciones bancarias mensuales
Boletín Diario</t>
  </si>
  <si>
    <t xml:space="preserve">Los soportes de estos controles reposan en la Sección de Tesorería. </t>
  </si>
  <si>
    <t>Revisar y actualizar el Procedimiento de Ingresos por Caja de la Sección de Tesorería</t>
  </si>
  <si>
    <t>Se realizó la actualización del Procedimiento de ingresos por caja y se encuentra publicado en el mapa de procesos del proceso financiero</t>
  </si>
  <si>
    <t>Procedimiento publicado en mapa de procesos / financiero</t>
  </si>
  <si>
    <t>Pago   no   oportuno   a   los proveedores           de          la Universidad    por    demoras atribuibles        al        proceso financiero  y  a  la  gestión  de las UAA´s.</t>
  </si>
  <si>
    <t xml:space="preserve">Se realiza seguimiento y medición del indicador de tiempo trámite de cuentas con el fin de realizar control sobre el proceso de pago a proveedores. </t>
  </si>
  <si>
    <t>Procedimiento de Egresos - PFI.08</t>
  </si>
  <si>
    <t xml:space="preserve">El procedimiento de egresos se encuentra actualizado y publicado en el mapa de procesos / financiero para su consulta. </t>
  </si>
  <si>
    <t>Elaborar circular informativa acerca de los aspectos a tener en cuenta las Unidades Académico y/o Administrativas para un exitoso trámite de cuentas.</t>
  </si>
  <si>
    <t>Se realizó y socializó circular sobre aspectos clave para una exitosa gestión financiera a través de correo electrónico institucional.</t>
  </si>
  <si>
    <t xml:space="preserve">Circular socializada. </t>
  </si>
  <si>
    <t>Informe enviado al correo de cada ordenador del gasto recordando la autorización de las cuentas en el SIF</t>
  </si>
  <si>
    <t xml:space="preserve">El sistema de información financiero realiza el envío automático de recordatorios para aquellos ordenadores del gasto que tienen cuentas pendientes por autorizar. </t>
  </si>
  <si>
    <t>Se realizó la revisión y actualización del procedimiento de egresos, se encuentra publicado en el mapa de procesos / financiero</t>
  </si>
  <si>
    <t xml:space="preserve">Se realiza el descargue e impresión de libros oficiales del sistema de información financiero mensualmente. </t>
  </si>
  <si>
    <t>Hojas de trabajo actualizadas (Libros Oficiales)</t>
  </si>
  <si>
    <t xml:space="preserve">Se realiza la impresión mensual de los libros oficiales como herramienta para la elaboración de los estados financieros. </t>
  </si>
  <si>
    <t>Realizar actualización semestral de hojas de trabajo de Libros Oficiales</t>
  </si>
  <si>
    <t>No seguimiento a las facturas de venta generadas por las Unidades Académico y/o Administrativas</t>
  </si>
  <si>
    <t xml:space="preserve">Se realiza seguimiento por parte de la Sección de Recaudos a las facturas de venta que han prescrito con el fin de remitirlas y gestionar su depuración a través de Comité Técnico de Sostenibilidad del Sistema Contable. </t>
  </si>
  <si>
    <t>Manual de Normas  y Procedimientos para el Recaudo de Cartera de la UIS - MFI.04</t>
  </si>
  <si>
    <t xml:space="preserve">Manual de Normas y Procedimientos para el Recaudo de Cartera de la UIS actualizado y publicado en el mapa de procesos / financiero. </t>
  </si>
  <si>
    <t>Realizar capacitación de cuentas por cobrar</t>
  </si>
  <si>
    <t>Manual de cartera actualizado
Propuesta procedimiento gestión de cartera a la fecha</t>
  </si>
  <si>
    <t xml:space="preserve">PUBLICACIONES </t>
  </si>
  <si>
    <t>Déficit de ingresos en los fondos especiales</t>
  </si>
  <si>
    <t>Disminución de los ingresos en el fondo especial de la División de Publicaciones</t>
  </si>
  <si>
    <t>Austeridad en el gasto.
Ejecutar el presupuesto del fondo común.</t>
  </si>
  <si>
    <t xml:space="preserve"> Solicitud de permisos para el ingreso del personal de producción, de acuerdo con los trabajos solicitados</t>
  </si>
  <si>
    <t>Correos solicitando los respectivos permiso</t>
  </si>
  <si>
    <t>Gestionar apoyo económico con las directivas de la UIS</t>
  </si>
  <si>
    <t>Se evidencias los apoyos económicos recibidos</t>
  </si>
  <si>
    <t>Informe de los apoyos recibidos</t>
  </si>
  <si>
    <t>Austeridad en el gasto
Ejecución del presupuesto del fondo común</t>
  </si>
  <si>
    <t>Informe de ejecución presupuestal</t>
  </si>
  <si>
    <t xml:space="preserve">Solicitar el pago anticipado de los trabajos </t>
  </si>
  <si>
    <t>Pagos de los trabajos recibidos por anticipado</t>
  </si>
  <si>
    <t>Informe de los pagos anticipados recibidos</t>
  </si>
  <si>
    <t xml:space="preserve">Disminución de los ingresos en el fondo especial de La Tienda Universitaria </t>
  </si>
  <si>
    <t>Austeridad en el gasto.
Ampliación del portafolio de productos en la tienda virtual de Facebook y en el WhatsApp Business.  
Ofrecer métodos de pago virtuales</t>
  </si>
  <si>
    <t xml:space="preserve">Ampliación del portafolio de productos en la tienda virtual de Facebook y en el WhatsApp Business
</t>
  </si>
  <si>
    <t>Elaborar nuevos productos para la venta en La Tienda Universitaria</t>
  </si>
  <si>
    <t>Se evidencias los nuevos productos de la Tienda Universitaria</t>
  </si>
  <si>
    <t>Fotografías de los nuevos productos</t>
  </si>
  <si>
    <t>Crear nuevos diseños para los productos institucionales</t>
  </si>
  <si>
    <t>Se evidencia los contratos realizados con los proveedores</t>
  </si>
  <si>
    <t>Contratos realizados con los proveedores</t>
  </si>
  <si>
    <t>Seguimiento a las ventas de libros electrónicos en formato epub utilizando la plataforma Bookwire, desde donde se realiza la comercialización por diferentes canales, tales como, Amazon, Kindle Shop, Apple iBooks Store, Tolino o Divivib, Librería de la U, Google Books.
Seguimiento a la lectura (usos) y a la venta de libros electrónicos por la plataforma de e-Libro a través de Bibliotecas.</t>
  </si>
  <si>
    <t>Informe de ventas de libros electrónicos</t>
  </si>
  <si>
    <t xml:space="preserve">Reportar las ventas de los libros de la Editorial UIS </t>
  </si>
  <si>
    <t>Seguimiento al informe de venta de libros de la Editorial UIS</t>
  </si>
  <si>
    <t>Informe de ventas de los libros de la Editorial UIS</t>
  </si>
  <si>
    <t>Atención de solicitudes por correo electrónico y por redes sociales.
Ofrecer métodos de pago virtuales como el pago por PSE por medio del sistema de recaudo general establecido por la Universidad y hacer seguimiento a las ventas de los productos institucionales.</t>
  </si>
  <si>
    <t>Informe de métodos de pago</t>
  </si>
  <si>
    <t>Reportar las ventas de los productos institucionales</t>
  </si>
  <si>
    <t>Seguimiento a las ventas de los productos institucionales</t>
  </si>
  <si>
    <t>Informe de ventas de los productos institucionales</t>
  </si>
  <si>
    <t>Disminución de la visibilidad de la editorial universitaria</t>
  </si>
  <si>
    <t>Pocos libros con sello Ediciones UIS publicados</t>
  </si>
  <si>
    <t>Difusión de las ediciones UIS por redes sociales</t>
  </si>
  <si>
    <t>Gestión de recursos para el apoyo a Convenios y para la contratación de profesionales por OPS</t>
  </si>
  <si>
    <t xml:space="preserve">Pantallazos de los traslados </t>
  </si>
  <si>
    <t>Solicitar dos auxiliarías estudiantiles por mes para la revisión de textos por el fondo especial de la División de Publicaciones</t>
  </si>
  <si>
    <t>Seguimiento a  las auxiliarías estudiantiles solicitadas</t>
  </si>
  <si>
    <t>Informe de las auxiliarías estudiantiles solicitadas</t>
  </si>
  <si>
    <t xml:space="preserve">Enlaces de redes:
Facebook: https://www.facebook.com/EdicionesUIS
Instagram: https://www.instagram.com/edicionesuis/?hl=es
Twitter: 
https://mobile.twitter.com/edicionesuis
</t>
  </si>
  <si>
    <t>Poca difusión y comercialización de las obras científicas, literarias, artísticas y demás material impreso con el fin de que sean conocidas por la comunidad en general</t>
  </si>
  <si>
    <t>Comercialización de los libros a través de los diferentes canales disponibles en la Tienda Universitaria y distribuidores autorizados y hacer el seguimiento a las ventas.</t>
  </si>
  <si>
    <t>Disponer de diversos canales de distribución digital para las publicaciones UIS</t>
  </si>
  <si>
    <t>Seguimiento a los canales de distribución digital para las publicaciones UIS</t>
  </si>
  <si>
    <t>Pantallazos de las publicaciones UIS en las plataformas Bookwire y e-Libro.</t>
  </si>
  <si>
    <t>Seguimiento de las  Publicaciones UIS en plataformas digitales</t>
  </si>
  <si>
    <t>Informe sobre Publicaciones UIS en plataformas digitales e informe de venta de libros digitales</t>
  </si>
  <si>
    <t>Paradas en la producción</t>
  </si>
  <si>
    <t xml:space="preserve">Paradas en la producción de los trabajos solicitados por los clientes </t>
  </si>
  <si>
    <t>Programación del mantenimiento de las máquinas.</t>
  </si>
  <si>
    <t>Programación de mantenimientos</t>
  </si>
  <si>
    <t>Realizar el mantenimiento preventivo de las máquinas</t>
  </si>
  <si>
    <t>Seguimiento del Mantenimiento Preventivo de Máquinas</t>
  </si>
  <si>
    <t>Formatos Control del Mantenimiento Preventivo de Máquinas</t>
  </si>
  <si>
    <t>Reportes sobre el estado actual de la infraestructura enviados a la Vicerrectoría Administrativa, a la División de Planta Física, con copia a Rectoría.</t>
  </si>
  <si>
    <t xml:space="preserve">Reportes de la infraestructura </t>
  </si>
  <si>
    <t>Hacer solicitudes por la plataforma a la División de Planta Física y por correo electrónico.</t>
  </si>
  <si>
    <t>Seguimiento de los reportes realizados</t>
  </si>
  <si>
    <t>Informe sobre el seguimiento de las solicitudes realizadas</t>
  </si>
  <si>
    <t>SERVICIOS INFORMÁTICOS Y DE TELECOMUNICACIONES</t>
  </si>
  <si>
    <t>Gestión inapropiada de las tecnologías de información y telecomunicaciones.</t>
  </si>
  <si>
    <t>No disponibilidad de os servicios ofrecidos por la DSI.</t>
  </si>
  <si>
    <t>Servidor de respaldo y red de almacenamiento de respaldo (SAN).</t>
  </si>
  <si>
    <t xml:space="preserve">BIENESTAR ESTUDIANTIL </t>
  </si>
  <si>
    <t>N°</t>
  </si>
  <si>
    <t>Relacionar evidencias del cumplimiento de las acciones</t>
  </si>
  <si>
    <t xml:space="preserve">Fallas e inequidad en la asignación de los servicios de atención socioeconómica </t>
  </si>
  <si>
    <t>N/A</t>
  </si>
  <si>
    <t xml:space="preserve">1. El Comité  de Bienestar Universitario Estudiantil elabora y aprueba  un cronograma que contiene todas las fechas y actividades del proceso de asignación de los beneficios de Comedores, Residencias estudiantiles y Auxilio de sostenimiento femenino, esta información se publica con anterioridad en los diferentes medios de comunicación institucional </t>
  </si>
  <si>
    <t xml:space="preserve">1. Programar jornadas informativas para la comunidad estudiantil, donde se den a conocer los programas y servicios ofrecidos en Bienestar y los requisitos para acceder    </t>
  </si>
  <si>
    <t>Bajo el liderazgo de las trabajadoras sociales de la CSISDP se programan sesiones informativas semestrales sobre los programas de atención socioeconómica. Estas sesiones tienen como propósito difundir información específica y detallada sobre los beneficios que otorga la Universidad a la comunidad estudiantil</t>
  </si>
  <si>
    <t>Pantallazo de la sesión informativa sobre los programas de atención socioeconómica, realizada en los semestres 2021-2 y 2022-1</t>
  </si>
  <si>
    <t>2. Puesta en funcionamiento de una APP para realizar los procesos de inscripción a los programas y servicios ofrecidos por BU</t>
  </si>
  <si>
    <t>Pantallazo de la App de BE utilizada por los estudiantes de la UIS para tomar citas de salud y PEP</t>
  </si>
  <si>
    <t>3. El Jefe de la DBU, la Jefe de la SCC y el Auxiliar de servicios de Bienestar cuentan con acceso al Sistema de adjudicación de Comedores</t>
  </si>
  <si>
    <t>Pantallazo de acceso al sistema por parte de Director de BE, Coordinadora de Servicios de Alimentación y Auxiliar de servicios de BE</t>
  </si>
  <si>
    <t xml:space="preserve">2. Designar un funcionario adicional de la SCC para que acompañe el proceso de adjudicación del servicio de comedores, tome nota y se capacite </t>
  </si>
  <si>
    <t>4. Modernización de la infraestructura física y de equipos tecnológicos (si aplica)</t>
  </si>
  <si>
    <t xml:space="preserve">Nota informativa publicada por la Dirección de comunicaciones donde se describe a través de texto y fotografías las instalaciones del nuevo edificio de BE </t>
  </si>
  <si>
    <t>5. Evaluación de las solicitudes de los estudiantes en el comité de matrículas y comité de Bienestar Universitario Estudiantil
Reglamentación de los beneficios, con sus respectivos requisitos y proceso de selección a través de acuerdos del CS</t>
  </si>
  <si>
    <t>*Copia del informe del comité de matrículas del primer y segundo período académico de 2021 
*Copia de actas del Comité de matrículas</t>
  </si>
  <si>
    <t>6. Revisión de los datos e información de estudiantes beneficiarios del servicio de comedores, en aras de corroborar su condición socioeconómica</t>
  </si>
  <si>
    <t xml:space="preserve">Copia de una acta de Comité de Bienestar Universitario Estudiantil donde se evidencia el análisis y revisión de datos e información de estudiantes beneficiarios del servicio de comedores </t>
  </si>
  <si>
    <t>7. Verificación en el Sistema de afiliación a la seguridad social, del nivel socioeconómico de los miembros de la Unidad económica familiar de un muestreo de estudiantes que solicitan el beneficio de Reliquidación de Matrícula, en aras de corroborar su condición socioeconómica</t>
  </si>
  <si>
    <t xml:space="preserve">Copia del informe del comité de matrículas del primer y segundo período académico de 2021 </t>
  </si>
  <si>
    <t xml:space="preserve">8. Asignación de cupos del servicio de comedores mediante la figura de vulnerabilidad académica </t>
  </si>
  <si>
    <t>Información publicada para el proceso de vulnerabilidad 2021-2</t>
  </si>
  <si>
    <t>Incumplimiento de los atributos de calidad definidos para los programas y servicios de Bienestar Universitario</t>
  </si>
  <si>
    <t>9. No se asignan actividades misionales a auxiliares estudiantiles
Capacitación permanente al personal de la División</t>
  </si>
  <si>
    <t>Copia del FTH-24 Plan de entrenamiento y capacitación para el año 2021 y 2022 de la CSISDP</t>
  </si>
  <si>
    <t xml:space="preserve">10. Atención de las urgencias de los estudiantes UIS en el Hospital Universitario de Santander y el Hospital Psiquiátrico San Camilo </t>
  </si>
  <si>
    <t>Copia de Actas de pago parcial de la UIS al HUS por atenciones en urgencias y acta de pago a ISNOR</t>
  </si>
  <si>
    <t>11. Socialización permanente de las guías, programas, protocolos, formatos,  procedimientos, normatividad e instructivos de los diferentes programas y servicios de la DBU</t>
  </si>
  <si>
    <t xml:space="preserve">Pantallazos de reuniones donde se han socializado documentos del SGC y copia de acta de la CSISDP </t>
  </si>
  <si>
    <t>3. Realizar una inducción específica relacionada con el cargo a ocupar, para los nuevos funcionarios adscritos a la DBU</t>
  </si>
  <si>
    <t xml:space="preserve">Cada vez que ingresa un nuevo funcionario o practicante a trabajar en Bienestar Estudiantil se realiza la respectiva inducción especifica al cargo y de los aspectos más relevantes a tener en cuenta </t>
  </si>
  <si>
    <t xml:space="preserve">*Copia de la agenda de un profesional de BE que tiene como actividad dar la inducción a un nuevo médico interno en rotación en la CSISDP
*Copia de la lista de asistencia a la Capacitación - Inducción de una Psicóloga contratada en la CSISDP </t>
  </si>
  <si>
    <t>4. Realizar inducción para nuevos funcionarios sobre el Sistema de Gestión de calidad</t>
  </si>
  <si>
    <t>Por solicitud de las Coordinadoras de BE se realiza inducción al SGC para los nuevos funcionarios adscritos a BE</t>
  </si>
  <si>
    <t xml:space="preserve">*Pantallazo de la plataforma Teams donde se programan y dan las capacitaciones en el SGC para funcionarios nuevos de BE 
*Pantallazo de la programación y ejecución de reinducción en el SGC para el personal adscrito a la CSISDP  </t>
  </si>
  <si>
    <t>12. Cumplimiento de las actividades descritas en los programas de BPM, documentados en la SCC</t>
  </si>
  <si>
    <t xml:space="preserve">5. Realizar seguimiento al cumplimiento en la estandarización de alimentos preparados y en las porciones servidas en los servicios de alimentación </t>
  </si>
  <si>
    <t>Con apoyo de estudiantes practicantes de la escuela de Nutrición se lleva un seguimiento periódico y efectivo al cumplimiento en la estandarización de alimentos preparados y en las porciones servidas</t>
  </si>
  <si>
    <t xml:space="preserve">Evidencia fotográfica del seguimiento realizado  </t>
  </si>
  <si>
    <t>13. Cumplimiento a los documentos IBE.14 instructivo de semaforización de medicamentos y dispositivos médicos y GBE.42 guía de manejo de medicamentos y dispositivos médicos vencidos y/o deteriorados</t>
  </si>
  <si>
    <t xml:space="preserve">Copia de las actas de verificación del cumplimiento, elaboradas con base en el seguimiento y control realizado por la Coordinadora de los Servicios Integrales de Salud y Desarrollo Psicosocial </t>
  </si>
  <si>
    <t>14. Actualización constante de los contratos interadministrativos con las Instituciones Prestadoras de Servicios de salud para los estudiantes (HUS - HPSC) y renovación oportuna de la póliza de accidentes estudiantiles</t>
  </si>
  <si>
    <t>*Copia de las actas de prórroga para 2022 de los contratos suscritos en el año 2021 con el HUS y HPSC</t>
  </si>
  <si>
    <t>15. Apoyo a las diferentes Unidades Académicas de la Universidad, generando espacios para la rotación de estudiantes en práctica de Medicina, Enfermería, Ingeniería,  Fisioterapia, Nutrición, Trabajo Social, etc.</t>
  </si>
  <si>
    <t xml:space="preserve">*Pantallazos de correos electrónicos entre la Coordinadora de la CSISDP y las Escuelas de Medicina y Fisioterapia de la UIS, en aras de generar espacios de rotación para estudiantes de dichas Escuelas en BE
*Copia del infirme final elaborado por un practicante de la escuela de nutrición, quien apoyó a la CSA  </t>
  </si>
  <si>
    <t>6. Acompañar y dar apoyo a los estudiantes que realizan  proyectos de grado</t>
  </si>
  <si>
    <t>16. Aplicación del Estatuto de contratación de la UIS</t>
  </si>
  <si>
    <t xml:space="preserve">Copia de algunos documentos de la etapa precontractual y contractual necesarios para una orden de compra, conforme a lo establecido en el estatuto de contratación de la Universidad </t>
  </si>
  <si>
    <t>7. Realizar durante la ejecución de los contratos de suministro de alimentos de medio y mayor riesgo en salud pública, visita de inspección del cumplimiento de las Buenas Prácticas de Manufactura</t>
  </si>
  <si>
    <t>La Coordinadora y profesional de apoyo de la CSA han realizado las visitas a los proveedores de alimentos de medio y mayor riesgo en salud pública, en aras de validar el cumplimiento de las Buenas Prácticas de Manufactura</t>
  </si>
  <si>
    <t>Informe y evidencia fotográfica de las visitas realizadas</t>
  </si>
  <si>
    <r>
      <t>17. Uso de los sistemas de información de la DBU</t>
    </r>
    <r>
      <rPr>
        <sz val="11.5"/>
        <color rgb="FFFF0000"/>
        <rFont val="Humanst521 BT"/>
        <family val="2"/>
      </rPr>
      <t/>
    </r>
  </si>
  <si>
    <t xml:space="preserve">*Pantallazos SIMSIS en uso </t>
  </si>
  <si>
    <t>8. Gestionar recursos para el diseño e implementación de sistemas de información requeridos para el buen funcionamiento de los programas y servicios de la División (si aplica)</t>
  </si>
  <si>
    <t xml:space="preserve">Durante el periodo de seguimiento del mapa de riesgos no fue necesario el diseño e implementación de nuevos sistemas de información, sin embargo, se gestionaron y pusieron en marcha ajustes a los sistemas de información ya existentes en Bienestar </t>
  </si>
  <si>
    <t>Pantallazo del Sistema de Información para el Manejo de los Servicios Integrales de Salud, donde se evidencia la inclusión en el ítem de ANTECEDENTES PERSONALES, un subtipo denominado INMUNIZACIONES, con el propósito de registrar el antecedente personal de vacunación de los estudiantes atendidos en los servicios de salud de BE</t>
  </si>
  <si>
    <t>9. Solicitudes de actualización, mantenimiento y mejoras de los sistemas de información existentes en la DBU (si aplica)</t>
  </si>
  <si>
    <t>18. Uso del software SIMSIS II para la conservación y custodia de la información de las Historias Clínicas de los estudiantes</t>
  </si>
  <si>
    <t>Pantallazo del SIMSIS II donde se evidencia la conservación y custodia de la información de las Historias Clínicas de los estudiantes</t>
  </si>
  <si>
    <r>
      <t xml:space="preserve">10. Hacer el seguimiento de la realización de </t>
    </r>
    <r>
      <rPr>
        <i/>
        <sz val="11"/>
        <rFont val="Humanst521 BT"/>
        <family val="2"/>
      </rPr>
      <t>Backup</t>
    </r>
    <r>
      <rPr>
        <sz val="11"/>
        <rFont val="Humanst521 BT"/>
        <family val="2"/>
      </rPr>
      <t xml:space="preserve"> periódicos de la información de la Sección Salud y PEP que esta a cargo de la DSI</t>
    </r>
  </si>
  <si>
    <t>Backup en la CSISDP</t>
  </si>
  <si>
    <t>Copia del formato usado para registrar la realización exitosa del Backup en la CSISDP</t>
  </si>
  <si>
    <t>Disminución en el portafolio de programas y servicios ofertados  y en las coberturas de atención a la población estudiantil</t>
  </si>
  <si>
    <t>19. Gestión oportuna de los recursos económicos para cubrir los programas y servicios de Bienestar</t>
  </si>
  <si>
    <t xml:space="preserve">Copia de correos electrónicos donde se han solicitado recursos y autorizaciones para realizar contratos, necesarios para cubrir necesidades y prestar programas y servicios de calidad en Bienestar Estudiantil </t>
  </si>
  <si>
    <t xml:space="preserve">11. Definir y documentar una propuesta de política de Bienestar Estudiantil para la UIS </t>
  </si>
  <si>
    <t>No se culminó  la ejecución del proyecto, pues por decisión del Consejo Superior de la UIS se unificaron los indicadores 47 y 48 del PDI asociados a generar dos políticas diferentes de Bienestar Estudiantil y Bienestar de la Comunidad UIS no estudiantil, para dejarlo en una sola política integrada que aborde el Bienestar de la Comunidad UIS</t>
  </si>
  <si>
    <t xml:space="preserve">Documento con el relato de lo ejecutado en el año 2021 y la justificación de la no culminación de la actividad </t>
  </si>
  <si>
    <t>20. Modernización de la infraestructura física y de equipos tecnológicos (si aplica)</t>
  </si>
  <si>
    <t>21. Cronograma de mantenimiento preventivo anual para los equipos de la División.
Elaboración de los contratos de mantenimiento correctivo anual (si aplica) o solicitudes a la División de Mantenimiento Tecnológico</t>
  </si>
  <si>
    <t xml:space="preserve">*Copia del plan detallado de mantenimiento preventivo y verificación metrológica de equipos - FRT.04, de la CSISDP
*Copia del Informe de oportunidad y conveniencia y del contrato realizado con la empresa Domecol para el año 2022, cuyo objeto: “Prestar los servicios técnicos en Mantenimiento Preventivo y correctico, así como reparación e instalación de repuestos en los quipos biomédicos de la Coordinación Salud”.
*Copia de la propuesta de manteniendo de un proveedor externo y de la DMT, para los equipos de la CSA  </t>
  </si>
  <si>
    <t>12. Gestionar cuando sea necesario, los recursos suficientes para la realización de mantenimientos preventivos o correctivos a  la maquinaria y equipos con criticidad alta de la DBU</t>
  </si>
  <si>
    <t xml:space="preserve">Cuando es necesario las coordinadoras o el Director de BE solicitan apoyo para la realización de mantenimientos a los equipos de BE </t>
  </si>
  <si>
    <t>Copia de correos electrónicos donde la Coordinadora de los servicios de alimentación gestiona la con la División de Mantenimiento Tecnológico los recursos  y apoyo para la realización de mantenimiento  a los carros que transportan alimentos y el tren de lavado de la CSA</t>
  </si>
  <si>
    <t>13. Verificar periódicamente el cumplimiento oportuno del cronograma de mantenimiento preventivo de los equipos con criticidad alta en Bienestar Universitario</t>
  </si>
  <si>
    <t xml:space="preserve">Las profesionales de apoyo de cada coordinación de BE, realizan seguimiento constante a la ejecución del cronograma de mantenimiento preventivo  </t>
  </si>
  <si>
    <t xml:space="preserve">*Copia de correo electrónico solicitando al proveedor que realiza mantenimiento de los equipos biomédicos de la CSISDP la realización del mantenimiento, conforme a lo establecido en el contrato suscrito y el cronograma de la coordinación 
*Copia de la propuesta de manteniendo de un proveedor externo y de la DMT, para los equipos de la CSA  </t>
  </si>
  <si>
    <t xml:space="preserve">22. Análisis de las observaciones descritas por los usuarios de los programas y servicios ofertados por BU, en las encuestas de satisfacción del proceso </t>
  </si>
  <si>
    <t xml:space="preserve">Copia Acta N°1 Grupo Primario 2022 </t>
  </si>
  <si>
    <t>14. Realizar una encuesta específica dirigida a los estudiantes de la Universidad donde se indaguen las Preferencias de aprendizaje para la salud</t>
  </si>
  <si>
    <t xml:space="preserve">Desde la CSISDP se realizó una encuesta virtual dirigida a los estudiantes de pregrado de la UIS, a través de un formulario de Microsoft forms, con el objetivo de indagar las preferencias de aprendizaje y temas preferidos para aprender sobre salud   </t>
  </si>
  <si>
    <t xml:space="preserve">Pantallazo del formulario de Microsoft forms y del libro de Excel que contiene la información brindada por los estudiantes  </t>
  </si>
  <si>
    <t xml:space="preserve">23. Uso de los canales de comunicación  UIS y de Bienestar para mantener informados a los estudiantes </t>
  </si>
  <si>
    <t xml:space="preserve">Pantallazos de las publicaciones informativas realizadas por BE a través del Instagram de la CSISDP, pagina web de la UIS, Facebook de la UIS </t>
  </si>
  <si>
    <t xml:space="preserve">15. Programar jornadas informativas para la comunidad estudiantil, donde se den a conocer los programas y servicios ofrecidos en Bienestar y los requisitos para acceder    </t>
  </si>
  <si>
    <t xml:space="preserve">24. Prestación de los servicios de atención en salud y programas educativo preventivos a través de plataformas virtuales como Zoom y Microsoft Teams </t>
  </si>
  <si>
    <t xml:space="preserve">Pantallazos de las publicaciones en el Instagram de la CSISDP donde se evidencia la prestación de servicios de salud y PEP en modalidad remota  </t>
  </si>
  <si>
    <t xml:space="preserve">16. Incentivar la participación de los estudiantes de la Universidad en los programas educativo preventivos y de atención en salud ofertados por la SSISDS </t>
  </si>
  <si>
    <t>Mes a mes se publica en el Instagram institucional de la Coordinación de Servicios Integrales de Salud y Desarrollo Psicosocial publicidad de los eventos y actividades organizadas para la Comunidad Estudiantil, correspondientes a Programas Educativo-Preventivos, incentivando de esta manera la participación y asistencia</t>
  </si>
  <si>
    <t xml:space="preserve">Pantallazos de las publicaciones del Instagram institucional de la Coordinación de Servicios Integrales de Salud y Desarrollo Psicosocial </t>
  </si>
  <si>
    <t>Incumplimiento de los requisitos obligatorios para la prestación de los programas y servicios</t>
  </si>
  <si>
    <t>25. Actualización periódica del Listado Maestro de Documentos Externos y divulgación de las normas</t>
  </si>
  <si>
    <t>Copia ultimo LMDE publicado en la intranet</t>
  </si>
  <si>
    <t>17. Elaborar y ejecutar un plan detallado de trabajo para la actualización documental de la DBU</t>
  </si>
  <si>
    <t xml:space="preserve">Desde BE se elaboró y ejecutó un plan detallado de trabajo anual para actualización de documentos, el cual se ejecutó satisfactoriamente </t>
  </si>
  <si>
    <t>Copia del plan detallado de trabajo anual para actualización de documentos</t>
  </si>
  <si>
    <t>26. Cumplimiento de los procedimientos establecidos por la División de Gestión de Talento Humano para la contratación del personal</t>
  </si>
  <si>
    <t>Copia de las solicitudes de CDP, programación de rubros y formatos FTH.145 de la CSISDP para el año 2022</t>
  </si>
  <si>
    <t>27. Capacitación continua para todos los funcionarios de la División</t>
  </si>
  <si>
    <t>*Copia del Plan de entrenamiento y capacitación de la CSISDP
*Copia de algunos certificados de cursos obtenidos por funcionarios de BE</t>
  </si>
  <si>
    <t xml:space="preserve">18. Realizar reuniones de Grupo primario de calidad y reuniones de calidad en las secciones  </t>
  </si>
  <si>
    <t xml:space="preserve">Periódicamente se realizan reuniones de calidad en las coordinaciones de Bienestar Estudiantil; así mismo se realiza grupo primario de calidad  </t>
  </si>
  <si>
    <t xml:space="preserve">Copia de actas de reunión </t>
  </si>
  <si>
    <t>28. Revisión constante del Sistema de PQRDSR de la Universidad y establecimiento de Acciones de mejora o correctivas (si aplica)</t>
  </si>
  <si>
    <t>Copia acciones correctivas N°133 y 135</t>
  </si>
  <si>
    <t xml:space="preserve">Hurto de dinero o productos de la SCC 
</t>
  </si>
  <si>
    <t>29. Cumplimiento del protocolo de movimiento de dinero en el campus establecido por la SCC en asocio con la DPF</t>
  </si>
  <si>
    <t>Desde el retorno a las actividades presenciales, luego del aislamiento por la pandemia de COVID-19, el protocolo de transporte de dinero en el campus se modificó, pues el dinero ahora es consignado en el banco, por un funcionario de la División Financiera, quien recoge el total del dinero en la oficina de la Coordinación de Servicios de Alimentación y realiza la actividad. 
Se anexa como soporte copia de algunos recaudos realizados en la CSA</t>
  </si>
  <si>
    <t>19. Socializar con los nuevos empleados contratados para las cajas de la cafetería, el protocolo de movimiento de dinero en el campus y el procedimiento PBE.24</t>
  </si>
  <si>
    <t xml:space="preserve">Durante el perito evaluado no ingresaron funcionarios para las cajas de la cafetería </t>
  </si>
  <si>
    <t>30. Cumplimiento al procedimiento ingresos por caja de los puntos de venta de la cafetería de la División de Bienestar Universitario PBE.24</t>
  </si>
  <si>
    <t xml:space="preserve">Copia de correo electrónico del profesional de la CSA encargado de las cafeterías de BE y quien vela por el cumplimento de lo establecido en el PBE.24 </t>
  </si>
  <si>
    <t>31. Entrega de informes de productos perdidos a la División de Planta Física y la Sección de Inventarios</t>
  </si>
  <si>
    <t xml:space="preserve">20. Realizar inventarios periódicos a una muestra aleatoria de productos a cada uno de los puntos de venta de las cafeterías de la SCC </t>
  </si>
  <si>
    <t xml:space="preserve">El profesional de la CSA encargado de las cafeterías, realiza periódicamente inventarios a una muestra aleatoria de productos en los puntos de venta </t>
  </si>
  <si>
    <t xml:space="preserve">Pantallazo del sistema de información de cafetería, donde se evidencian algunos de los inventarios realizados </t>
  </si>
  <si>
    <t xml:space="preserve">21. Realizar inventarios a un muestreo de productos en bodega  </t>
  </si>
  <si>
    <t>32. Entrega a la Sección de Inventarios UIS, del inventario final anual que contenga los ítems: elemento, unidad, cantidad y valor comercial de los productos ubicados en las Bodegas y Cafeterías</t>
  </si>
  <si>
    <t>Copia del inventario entregado a la Sección de inventarios a fin de año 2021</t>
  </si>
  <si>
    <t xml:space="preserve">22. Efectuar arqueos sorpresa de ventas por parte de la Sección Comedores y Cafetería a cada uno de los puntos de venta de las cafeterías de la SCC  </t>
  </si>
  <si>
    <t>El profesional de la CSA encargado de las cafeterías, realiza periódicamente arqueos sorpresa, información consignada en el formato FBE.106 Arqueo de efectivo sin previo aviso – cafeterías</t>
  </si>
  <si>
    <t xml:space="preserve">Copia del registro FBE.106 Arqueo de efectivo sin previo aviso – cafeterías </t>
  </si>
  <si>
    <t xml:space="preserve">33. Reporte de las no conformidades del sistema de cafeterías o el incumplimiento del PBE.24, a las UAA pertinentes </t>
  </si>
  <si>
    <t>Copia de algunos reportes del Sistema de Información de Cafeterías, enviados al Ingeniero de la DSI encargado de darle soporte a los sistemas en BE</t>
  </si>
  <si>
    <t xml:space="preserve">23. Solicitar a la Dirección de Control Interno y Evaluación de Gestión, la realización de arqueos sorpresa a cada uno de los puntos de venta de las Cafeterías de la SCC  </t>
  </si>
  <si>
    <t>Desde la CSA se solicita periódicamente a la DCIEG la realización de arqueos sorpresa a las cajas de las cafeterías adscritas a BE, solicitud que ha sido atendida y ejecutada por dicha UAA</t>
  </si>
  <si>
    <t>Copia de la comunicación emitida por el Director de la DCIEG, relacionada con la ejecución de arqueos de caja a las cafeterías adscritas a la Coordinación de Servicios de Alimentación de Bienestar Estudiantil</t>
  </si>
  <si>
    <t>Incumplimiento en la aplicación del manual de supervisión e interventoría de la UIS</t>
  </si>
  <si>
    <t>34. Comunicación permanente por parte de los Supervisores de contratos, hacia los proveedores que incumplen las especificaciones técnicas contractuales</t>
  </si>
  <si>
    <t>Copia de algunos correos electrónicos remitidos a proveedores de la CSA que incumplen las especificaciones técnicas contractuales</t>
  </si>
  <si>
    <t xml:space="preserve">24. Diligenciar el formato de devoluciones y eventualidades, de esta manera se apoyará a los supervisores de contratos en la labor de supervisión </t>
  </si>
  <si>
    <t>Fallas en la inocuidad de los alimentos ofrecidos a la Comunidad Universitaria</t>
  </si>
  <si>
    <t>35. Actualización y reforzamiento anual de los conocimientos sobre Buenas prácticas de manipulación de alimentos</t>
  </si>
  <si>
    <t>Copia de la lista de asistencias a capacitaciones en BPM</t>
  </si>
  <si>
    <t>25. Realizar una inducción específica relacionada con el cargo a ocupar, para los nuevos funcionarios adscritos a la DBU</t>
  </si>
  <si>
    <t xml:space="preserve">36. Verificación del uso de elementos de Protección Personal y Buenas prácticas de manipulación de alimentos, a través del formato  FBE.78 Buenas prácticas de manipulación de alimentos y uso de elementos de protección personal en los operarios del servicio de alimentación - BPM </t>
  </si>
  <si>
    <t xml:space="preserve">26. Verificar las practicas de almacenamiento seguro por parte del personal encargado  </t>
  </si>
  <si>
    <t>Con apoyo de estudiantes practicantes de la escuela de Nutrición se lleva la verificación periódica de las prácticas de almacenamiento seguro en la CSA</t>
  </si>
  <si>
    <t xml:space="preserve">37. Cumplimiento del cronograma de muestreo microbiológico anual a alimentos, superficies, ambientes, agua y manipuladores de alimentos, descrito en el formato FBE.137 </t>
  </si>
  <si>
    <t>Copia del FBE.137 Cronograma de muestreo para el año 2022 y parte de las evidencias de su ejecución</t>
  </si>
  <si>
    <t xml:space="preserve">38. Actualización del carné de manipulación de alimentos de los funcionarios adscritos a la SCC </t>
  </si>
  <si>
    <t xml:space="preserve">Copia de los correos electrónicos y la gestión  realizada ante el subproceso SST, por parte de la CSA para la realización de exámenes y renovación de los carnés de manipulación de alimentos del personal operativo adscrito a la CSA </t>
  </si>
  <si>
    <t>27. Realizar jornadas de limpieza profunda y organización de bodegas de la SCC</t>
  </si>
  <si>
    <t xml:space="preserve">Problemas de salud y ambientales por la inadecuada disposición de los sobrantes de los servicios de alimentación </t>
  </si>
  <si>
    <t xml:space="preserve">28. Realizar campañas orientadas a fortalecer el consumo responsable de alimentos  </t>
  </si>
  <si>
    <t>Con apoyo de estudiantes practicantes de la escuela de Nutrición se lleva la publicación y difusión de campañas informativas orientadas a fortalecer el consumo responsable de alimentos</t>
  </si>
  <si>
    <t xml:space="preserve">Evidencia fotográfica de las campañas realizadas </t>
  </si>
  <si>
    <t>29. Realizar la identificación de alimentos y minutas de poca aceptación por los comensales y que en consecuencia generan alta cantidad de residuos: Estimación cuantitativa de desperdicios en el servicio de alimentación de comedores de Bienestar Universitario</t>
  </si>
  <si>
    <t>Copia del informe final de rotación, presentado por Juan Pablo Durán Arenas - estudiante de práctica, IX nivel de Nutrición y Dietética</t>
  </si>
  <si>
    <t>Fallas en la prestación de servicios públicos como agua, luz y gas</t>
  </si>
  <si>
    <t xml:space="preserve">30. Solicitar a la DPF la limpieza y desinfección periódica de los tanques de agua de la SCC </t>
  </si>
  <si>
    <t>En este momento la única área de la CSA que tiene asignado tanque de almacenamiento de agua es la cafetería ubicada en el tercer piso del edifico ‪Camilo Torres, para el periodo de tiempo evaluado en el mapa de riesgos no se solicitó limpieza de tanques debido a que el muestreo microbiológico y fisicoquímico del agua usada en esa cafetería para preparación y lavado ha sido conforme</t>
  </si>
  <si>
    <t xml:space="preserve">Copia del muestreo microbiológico y fisicoquímico del agua usada en la cafetería del tercer piso del edificio Camilo Torres </t>
  </si>
  <si>
    <t xml:space="preserve">40. Ajustes en la prestación de los programas y servicios, que permitan su entrega </t>
  </si>
  <si>
    <t xml:space="preserve">No fue necesario realizar ajustes en el periodo de seguimiento del mapa de riesgos </t>
  </si>
  <si>
    <t>Contingencias sociales que afecten la estabilidad económica y emocional de las familias de los estudiantes</t>
  </si>
  <si>
    <t>31. Ajustar si es posible, la forma como se entregan los programas y servicios ofrecidos por BU a la Comunidad Estudiantil</t>
  </si>
  <si>
    <t xml:space="preserve">Entrega de bonos de alimentación a usuarios del servicio de comedores UIS para el periodo académico 2021- l, el cual se desarrolló durante parte del segundo semestre calendario de 2021 </t>
  </si>
  <si>
    <t>Link de video con nota informativa: https://www.youtube.com/watch?v=N5t2ZU8QJPk</t>
  </si>
  <si>
    <t>32. Gestionar y apoyar procesos de asignación de recursos para estudiantes UIS, tales como Jóvenes en Acción, Becas para matricula o manutención ofertadas por entidades externas, etc.</t>
  </si>
  <si>
    <t>Desde Bienestar Estudiantil se ha brindado constante apoyo y asesoría a los estudiantes de la UIS que hacen parte o desean pertenecer al programa del gobierno denominado Jóvenes en Acción. Así mismo se ha gestionado y tramitado la suscripción de convenios de cooperación con entidades privadas, orientados a la consecución de becas para estudiantes de la Universidad que tengan carencias socioeconómicas</t>
  </si>
  <si>
    <t>Presencia de brotes de contagio por COVID-19, al interior de la División de Bienestar Universitario y de la Universidad en general</t>
  </si>
  <si>
    <t>41. Poner en práctica los protocolos de bioseguridad establecidos para la Universidad, SCC y SSISDS</t>
  </si>
  <si>
    <t xml:space="preserve">*Fotos CSISDP implementando los protocolos </t>
  </si>
  <si>
    <t xml:space="preserve">33. Implementar el componente Capacidad de respuesta frente al COVID-19, en los estudiantes </t>
  </si>
  <si>
    <t xml:space="preserve">Desde el servicio de enfermería de la CSISDP se implementó una estrategia de seguimiento y acompañamiento a estudiantes de la UIS que manifiestan síntomas gripales asociados con COVID-19. Este seguimiento es permanente y se reporta periódicamente al comité COVID de la UIS, a través del Director de Bienestar Estudiantil quien hace parte del comité </t>
  </si>
  <si>
    <t>*Pantallazos de las actividades de intervención con estudiantes con síntomas sugestivos de COVID 19, que se llevan a cabo desde el servicio de enfermería de la CSISDP. 
*Archivo que contiene el seguimiento a estudiantes con síntomas sugestivos de COVID 19, durante el año 2022</t>
  </si>
  <si>
    <t>42. Acoger y contribuir con el plan de respuesta de la UIS frente al COVID-19, propuesto por el comité asesor de la UIS</t>
  </si>
  <si>
    <t>Informe denominado: “Desarrollo y resultados de la respuesta institucional dirigida a la comunidad universitaria UIS frente a la pandemia por COVID-19 durante 2020-2021”, el cual fue elaborado por varios integrantes del comité COVID de la Universidad</t>
  </si>
  <si>
    <t xml:space="preserve">34. Contribuir a promover la vacunación masiva entre los estudiantes y personal joven de la UIS, una vez el Ministerio convoque dicha población   </t>
  </si>
  <si>
    <t xml:space="preserve">A finales del año 2021 e inicios de 2022, desde Bienestar Estudiantil, se generaron campañas y jornadas de vacunación para COVID-19 en la población estudiantil </t>
  </si>
  <si>
    <t>*Pantallazo de las noticias publicadas en la página web y redes sociales de la UIS y fotos que muestran el desarrollo de las jornadas de vacunación para COVID-19 implementadas por BE para la comunidad estudiantil 
*Copia del informe del proceso de vacunación en estudiantes UIS. Fecha: 17 de febrero de 2022</t>
  </si>
  <si>
    <t xml:space="preserve">Disminución en la Cobertura de Programas Educativo Preventivos ofrecidos. </t>
  </si>
  <si>
    <t>Programación estratégica y registro de actividades masivas de Programas Educativo Preventivos.</t>
  </si>
  <si>
    <t>Ver Anexo A; Anexo C</t>
  </si>
  <si>
    <t>Ejecución de reuniones periódicas, con el fin de verificar el cumplimiento de la planeación y seguimiento a los resultados.</t>
  </si>
  <si>
    <t>Se programaron 7 reuniones con el equipo de bienestar estudiantil para verificación de cumplimiento de actividades para el periodo comprendido junio 2021 a junio 2022, de las cuales se realizaron 7 reuniones.</t>
  </si>
  <si>
    <t>Ver Anexo No. 01</t>
  </si>
  <si>
    <t>Ver Anexo B</t>
  </si>
  <si>
    <t>Diseñar nuevas estrategias efectivas en pro del aumento en la participación en PEP</t>
  </si>
  <si>
    <t>Ver Anexo No. 02 y 03</t>
  </si>
  <si>
    <t>Agendas diarias o semanales con la programación de actividades del proceso y de cada profesional de apoyo.</t>
  </si>
  <si>
    <t>Ver  Anexo C</t>
  </si>
  <si>
    <t>Verificar el cumplimiento de las actividades programadas de PEP para el I y II semestre del año (según el registro FBE.81 Cronograma de Actividades Masivas PEP) del equipo de bienestar estudiantil que promuevan la mejora en la oferta del servicio.</t>
  </si>
  <si>
    <t>Se llevaron a cabo actividades en 9 programas educativo preventivos como son: SERUIS, MANSA, Salud sexual y reproductiva, FPC, Factores de riesgo cardiovascular, Salud mental, Catedra UIS, Ingreso a la vida laboral, programa de atención socioeconómica.</t>
  </si>
  <si>
    <t>Ver Anexo No. 04</t>
  </si>
  <si>
    <t xml:space="preserve">Disminución en el portafolio de programas y servicios ofertados por Bienestar Universitario y en las coberturas de atención a la población estudiantil  </t>
  </si>
  <si>
    <t xml:space="preserve"> Solicitar apoyo por parte de Institución externa (UCC) para que estudiantes en práctica  realicen rotación en la Sede Barranca </t>
  </si>
  <si>
    <t xml:space="preserve">
Actualizar convenio con la Universidad Cooperativa de Colombia para la rotación de estudiantes de psicología en práctica.</t>
  </si>
  <si>
    <t>Fallas e inequidad en la asignación de los servicios de atención socio-económica .</t>
  </si>
  <si>
    <t>Bienestar Universitario tiene un cronograma de actividades para el proceso de asignación de los beneficios de Auxiliaturas, Auxilios de sostenimiento, y reliquidaciones, donde se establecen las fechas para  convocatorias, cuya información se publica con anterioridad en las pantallas digitales y carteleras físicas de la sede, en las redes sociales y se envía por correos electrónicos.</t>
  </si>
  <si>
    <t xml:space="preserve">Continuar con la divulgación por los diferentes medios físicos y electrónicos de la Sede, para informar sobre de las fechas y cronogramas para la adjudicación de  los beneficios socioeconómicos. </t>
  </si>
  <si>
    <t>Pantallazos de las convocatorias realizadas  y listados de inscritos a los beneficios / Documento/ FBE.81 Planeación 2-2021 Apoyos Económicos/ Publicación Beneficios Económicos</t>
  </si>
  <si>
    <t>Realizar visitas domiciliarias a un muestreo de estudiantes beneficiarios del auxilio de sostenimiento de sedes regionales, con el ánimo de corroborar su condición socioeconómica</t>
  </si>
  <si>
    <t xml:space="preserve">Se realizaron cambios a la normatividad del programa de Auxilio de sostenimiento. En los Acuerdos 050 de 2021 y  008 de 2022, en estos Acuerdos no se dispuso realización de visitas domiciliarias. </t>
  </si>
  <si>
    <t>Se adjuntan Acuerdo 050 de 2021 y 008 de 2022</t>
  </si>
  <si>
    <t>Verificar en el Sistema de afiliación a la seguridad social, el nivel socioeconómico de los miembros de la Unidad económica familiar de un muestreo de estudiantes que solicitan el beneficio de Reliquidación de Matrícula.</t>
  </si>
  <si>
    <t xml:space="preserve">Reportes de consulta cargados en Plataforma RELIQUIDACIÓN de matrículas/ Revisión Adres I -2022/ Revisión Adres II -2022 </t>
  </si>
  <si>
    <t>Incumplimiento de los objetivos de calidad definidos para los programas y servicios de Bienestar Universitario.</t>
  </si>
  <si>
    <t xml:space="preserve">Ejecución plan de formación al personal de Bienestar Universitario.
</t>
  </si>
  <si>
    <t>Contratación del personal  necesarios para desempeñar las labores propias del Proceso de Bienestar Estudiantil</t>
  </si>
  <si>
    <t>Se tomó el registro del pantallazo de funcionamiento del sistema de tramites y servicios.</t>
  </si>
  <si>
    <t>Solicitar a la DSI la activación en el Modulo de estudiantes, de la opción de citas de bienestar estudiantil sede Málaga.</t>
  </si>
  <si>
    <t>Mantenimiento de los sistemas de información por parte de la DSI</t>
  </si>
  <si>
    <t>Se ha realizado el mantenimiento preventivo y correctivo de los sistemas de información por parte de la DSI</t>
  </si>
  <si>
    <t>Identificación de fallas del Sistema de información de BU por parte de la sede e informadas a la DSI</t>
  </si>
  <si>
    <t xml:space="preserve">Lineamientos o directrices institucionales para eventualidades de salud publica, orden publico o ambientales.
</t>
  </si>
  <si>
    <t>Protocolos de bioseguridad</t>
  </si>
  <si>
    <t>El equipo de bienestar participó en las capacitaciones programadas por Seguridad y Salud en el Trabajo sobre la aplicación de protocolos de bioseguridad.</t>
  </si>
  <si>
    <t>Capacitaciones frente a lineamientos y protocolos aprobados de bioseguridad</t>
  </si>
  <si>
    <t>Fotos y listados de asistencia.</t>
  </si>
  <si>
    <t>Sistema de Gestión Ambiental</t>
  </si>
  <si>
    <t>Se asignaron las citas medicas a estudiantes de primer nivel a través de correo electrónico y grupos de WhatsApp institucionales.</t>
  </si>
  <si>
    <t>Solicitar a coordinación académica de la sede el listado de los estudiantes matriculados académicamente al inicio de semestre</t>
  </si>
  <si>
    <t>Solicitud de base de datos de estudiantes que ingresan a cursar 1 semestre en la sede.</t>
  </si>
  <si>
    <t>Verificación del pago del examen médico</t>
  </si>
  <si>
    <t>Se diligenciaron los formatos FBE-81 y FBE-16 de las actividades en el marco de los programas educativo preventivos.</t>
  </si>
  <si>
    <t>Semanalmente se alimenta el formato FBE-81 con la programación de las actividades por cada programa educativo-preventivo a desarrollar.</t>
  </si>
  <si>
    <t>Informes de desempeño del proceso BU en donde se verifica el cumplimiento de los PEP</t>
  </si>
  <si>
    <t>Se elaboraron los informes de desempeño de cada trimestre y se cargaron en el Drive dispuesto por la Coordinación de Calidad.</t>
  </si>
  <si>
    <t>Campañas de socialización de los PEP</t>
  </si>
  <si>
    <t>Se solicitó por correo electrónico el envío de material informativo de los PEP a la División de Bienestar Estudiantil. Así mismo se han descargado las actividades de PEP que comparte la Sede Central a través de la fanpage institucional.</t>
  </si>
  <si>
    <t>Perdida de recursos destinados para las auxilios de sostenimiento y auxiliaturas  estudiantiles</t>
  </si>
  <si>
    <t>Diligenciamiento de Formato de horas de contraprestación por cada estudiante beneficiario</t>
  </si>
  <si>
    <t>Los estudiantes beneficiarios de Auxilio de Sostenimiento diligenciaron los formatos de cumplimiento de horas de contraprestación FBE-96 y FBE-97. Estos formatos se encuentran en el archivo físico de Bienestar Estudiantil.</t>
  </si>
  <si>
    <t>Realizar seguimiento 3 veces por semestre al cumplimiento de las horas de las auxiliaturas y auxilios de sostenimiento  y reportar los incumplimientos para las respectivas sanciones.</t>
  </si>
  <si>
    <t>Informe de seguimiento para cumplimiento de horas de auxilios de sostenimiento.</t>
  </si>
  <si>
    <t>informe de estudiantes.</t>
  </si>
  <si>
    <t>Fallas e inequidad en la asignación de los servicios de atención socio-económica.</t>
  </si>
  <si>
    <t>Situación en la cual no se adjudican los servicios de apoyo socio -económico de Bienestar Estudiantil a la población para la cual están destinado</t>
  </si>
  <si>
    <t>NA</t>
  </si>
  <si>
    <t>Bienestar Universitario realiza un cronograma de actividades para el proceso de asignación de los beneficios como Auxiliaturas, Auxilios de sostenimiento, y reliquidaciones, donde se establecen las fechas para  convocatorias, cuya información se publica con anterioridad en los medios de comunicación de la sede.</t>
  </si>
  <si>
    <t xml:space="preserve">Cronogramas establecidos para cada beneficio
Divulgaciones realizadas para la adjudicación de los beneficios </t>
  </si>
  <si>
    <t xml:space="preserve">Continuar con la divulgación por los diferentes medios físicos y electrónicos de la Sede, para informar sobre las fechas y cronogramas para la adjudicación de  los beneficios socioeconómicos. </t>
  </si>
  <si>
    <t xml:space="preserve">Seis cronogramas para Auxilios de sostenimiento 2021-2 y 2022-1 y Auxiliaturas administrativas y Reliquidaciones 2022-1
Siete divulgaciones realizadas Auxiliaturas administrativas, Auxilios de sostenimiento y Reliquidaciones de matrícula  </t>
  </si>
  <si>
    <t>Evaluación de las solicitudes de los estudiantes en el pre comité de matrículas, consejo de sede y Coordinación de BE</t>
  </si>
  <si>
    <t>Mantener la revisión de cumplimiento de requisitos de acuerdo con la normatividad vigente y la validez de la información reportada por los interesados</t>
  </si>
  <si>
    <t>Se aplican los parámetros y requisitos de selección de forma actualizada de acuerdo con la normatividad que establece los lineamientos para cada beneficio.</t>
  </si>
  <si>
    <t>Cinco matrices de evaluación realizadas a la selección de auxilios de sostenimiento 2021-2 y 2022-1, Auxiliares administrativos 2022-1 y dos cuadros de análisis de Reliquidaciones 2021-2 y 2022-1</t>
  </si>
  <si>
    <t>Reglamentación de los beneficios, con sus respectivos requisitos y proceso de selección a través de acuerdos del CS</t>
  </si>
  <si>
    <t>Convocatorias realizadas de Auxilios de sostenimiento, auxiliaturas y Reliquidaciones</t>
  </si>
  <si>
    <t xml:space="preserve">Incluir en las convocatorias la reglamentación de cada beneficio ofertado </t>
  </si>
  <si>
    <t>En cada convocatoria realizada se publica la normatividad que rige cada beneficio</t>
  </si>
  <si>
    <t>Cuatro convocatorias auxilios de sostenimiento 2021-2 y 2022-1- Acuerdos del Consejo Superior N° 085 de 2015, N° 018 de 2019, N° 050 de 2021 y N° 008 de 202
Dos convocatorias Reliquidaciones de matricula 2021-2 y 2022-1-Resolución 606 de 2005 de Rectoría
Una convocatoria Auxiliares administrativos 2022-1-Acuerdo del Consejo Superior N° 020 de 2014</t>
  </si>
  <si>
    <t>Revisar permanentemente los Diarios normativos y la actualización de información</t>
  </si>
  <si>
    <t>Inclusión de la normatividad vigente en cada convocatoria realizada.</t>
  </si>
  <si>
    <t>Verificar los datos e información reportada por los estudiantes, en aras de corroborar su condición socioeconómica.</t>
  </si>
  <si>
    <t>Consultar bases de datos de acceso libre como ADRES, RUAF, SECOP, RUES, PUTTY, SIMSIS.</t>
  </si>
  <si>
    <t xml:space="preserve">Verificar en los sistemas de información pública, los datos socioeconómicos reportados por los miembros de la Unidad económica familiar de algunos estudiantes que solicitan el beneficio de Reliquidación de Matrícula. </t>
  </si>
  <si>
    <t>Se revisan la afiliación a seguridad social de los integrantes de la UEF de todos los estudiantes que solicitan reliquidación de matriculas, a través de consultas en ADRES, RUAF y registro en SIMSIS.</t>
  </si>
  <si>
    <t xml:space="preserve">Acta 2022100001 Sede Socorro 2021-2 Solicitud de Reliquidaciones
Acta previa Sede Socorro 2022-1 Solicitud de Reliquidaciones </t>
  </si>
  <si>
    <t>Ofrecer servicios o productos que presenten fallas en atributos como: inocuidad, calidad, 
 oportunidad, pertinencia, integralidad, eficacia, confiabilidad; y confidencialidad de la información (según el caso).</t>
  </si>
  <si>
    <t xml:space="preserve">Socialización de guías, programas, protocolos, formatos,  procedimientos, normatividad e instructivos de los  programas y servicios.  </t>
  </si>
  <si>
    <t>Inducciones realizadas a personas vinculadas</t>
  </si>
  <si>
    <t xml:space="preserve">Realizar inducción a todo el personal de nueva vinculación a Bienestar Universitario en la modalidad de Planta temporal u OPS. </t>
  </si>
  <si>
    <t xml:space="preserve">Inducción a las profesionales en Psicopedagogía y Enfermería contratadas según OPS N° 2022001372 y 2022001361 por el periodo de 1/02/2022 al 30/06/2022. </t>
  </si>
  <si>
    <t xml:space="preserve">Acta de reunión N° 002 del día 1 de febrero de 2022, entre la profesional de Coordinación Bienestar Estudiantil y las profesionales en Psicopedagogía y Enfermería contratadas según OPS N° 2022001372 y 2022001361 por el periodo de 1/02/2022 al 30/06/2022. </t>
  </si>
  <si>
    <t xml:space="preserve">Brindar información alusiva a la prestación adecuada de programas y servicios </t>
  </si>
  <si>
    <t>Socializar los cambios generados en la documentación del proceso de Bienestar Estudiantil</t>
  </si>
  <si>
    <t>Correo electrónico enviado de socbieu@uis.edu.co el día  2/05/2022 asunto: IMPORTANTE: Actualización Documentos SGC 
Correo electrónico enviado de socbieu@uis.edu.co el día  29/06/2022 asunto: Diario normativo</t>
  </si>
  <si>
    <t>Renovación oportuna de la póliza de accidentes estudiantiles para remitir a los estudiantes ante la ausencia de atención en la sede</t>
  </si>
  <si>
    <t>Solicitud realizada a la compañía aseguradora para la renovación de la póliza de accidentes en cada periodo</t>
  </si>
  <si>
    <t xml:space="preserve">Solicitar actualización y renovación de la póliza de accidentes estudiantiles a la Aseguradora </t>
  </si>
  <si>
    <t>Cada periodo de vigencia de póliza se solicita a la compañía aseguradora la renovación de la misma</t>
  </si>
  <si>
    <t>Dos correos electrónicos enviados a Yanira.Burgos@marsh.com, los días 16/07/2021 y 18/01/2022</t>
  </si>
  <si>
    <t>Uso del software SIMSIS II para la conservación y custodia de la información de las Historias Clínicas de los estudiantes</t>
  </si>
  <si>
    <t xml:space="preserve">Todas las atenciones de servicios de salud programas educativo preventivos, realizados por la profesionales de la dependencia se están registrando en el SIMSIS. </t>
  </si>
  <si>
    <t>Hacer el seguimiento de la realización de Backup periódicos de la información a cargo de Recursos tecnológicos</t>
  </si>
  <si>
    <t xml:space="preserve">Consultar con el proceso de Sistemas de información de la sede, si la DSI realiza ese proceso periódicamente </t>
  </si>
  <si>
    <t xml:space="preserve">Seguimiento realizado con la técnico del proceso de sistemas de información de la Sede Socorro </t>
  </si>
  <si>
    <t>Disminución en el portafolio de programas y servicios ofertados  y en las coberturas de atención a la población estudiantil.</t>
  </si>
  <si>
    <t>Disminuir en número los programas y/o servicios ofrecidos y la cantidad de estudiantes beneficiados.</t>
  </si>
  <si>
    <t>Justificar la necesidad de profesionales del equipo de Bienestar Universitario ante la unidad correspondiente</t>
  </si>
  <si>
    <t>Se requieren las profesionales en Enfermería y Psicopedagogía para la sede, cargos profesionales ausentes desde el año 2018 y junio de 2021, correspondientemente.
El pasado 1 de febrero de 2022, se logró la contratación de esos dos cargos profesionales.</t>
  </si>
  <si>
    <t xml:space="preserve">OPS N° 2022001372 Prestar servicios profesionales en psicopedagogía, realizando valoraciones pedagógica-cognitivas, asesorías individuales, talleres grupales, orientación profesional y programas de mejoramiento académico dirigidos a la comunidad universitaria de la Sede UIS Socorro, por el periodo de 1/02/2022 al 30/06/2022. 
OPS N° 2022001361 Prestar servicios profesionales de enfermería, para la atención en nivel básico, emergencias, programas de promoción de la salud y prevención de la enfermedad y acondicionamiento físico dirigidos a la comunidad universitaria de la Sede UIS Socorro, por el periodo de 1/02/2022 al 30/06/2022. </t>
  </si>
  <si>
    <t>Disminuir el número de asistentes a los Programas Educativo preventivos.</t>
  </si>
  <si>
    <t>Se solicita la programación de las actividades en cronograma para cada periodo académico</t>
  </si>
  <si>
    <t>Verificar el cumplimiento de las actividades programadas de PEP del equipo de bienestar estudiantil que promuevan la mejora en la oferta del servicio.</t>
  </si>
  <si>
    <t>Se hace seguimiento al cumplimiento de las actividades programadas para cada periodo</t>
  </si>
  <si>
    <t>Dos cronogramas de actividades masivas FBE 81 2021-2 y 2022-1</t>
  </si>
  <si>
    <t>Divulgar los canales de atención de Bienestar Universitario</t>
  </si>
  <si>
    <t>Divulgación de canales de atención de Bienestar Estudiantil y activación de nuevos medios</t>
  </si>
  <si>
    <t xml:space="preserve">Solicitar la divulgación por medios de comunicación de la sede </t>
  </si>
  <si>
    <t>Se requiere actualizar y recordar los canales de atención de Bienestar Estudiantil a través de los medios de comunicación institucional</t>
  </si>
  <si>
    <t>Cuatro publicaciones realizada el 2/08/2021, 04/02/2022, 07/02/2022 y el 08/02/2022.</t>
  </si>
  <si>
    <t>Uso de tecnologías para la atención de estudiantes</t>
  </si>
  <si>
    <t>Se han habilitado las consultas y actividades masivas a través de Microsoft Teams y Zoom</t>
  </si>
  <si>
    <t>Para el agendamiento de citas se ofrece al estudiante la opción de tomar su cita presencial o remota y se realizan algunas actividades masivas a través de zoom.</t>
  </si>
  <si>
    <t>Actividades y atenciones individuales realizadas en remoto</t>
  </si>
  <si>
    <t xml:space="preserve">GESTIÓN CULTURAL </t>
  </si>
  <si>
    <t xml:space="preserve">Disminución de la oferta de los eventos culturales y artísticos. </t>
  </si>
  <si>
    <t>Actualización y difusión del portafolio de servicios. (Sede Bucaramanga)</t>
  </si>
  <si>
    <t xml:space="preserve">Evidencia </t>
  </si>
  <si>
    <t>Diversificar y ampliar la red de aliados a través de diferentes interesados en aportar a la programación cultural de la UIS.</t>
  </si>
  <si>
    <t xml:space="preserve">Se realizaron alianzas durante el año 2021 que permitieron el desarrollo de una programación cultural variada, entre ellos están: 
ESSA, RTVC, IMCT, CENTRO CULTURAL BUCARAMANGA, ORQUESTA SINFÓNICA UNAB, MESA DE DANZA BUCARAMANGA. </t>
  </si>
  <si>
    <t>SEG_ACCIÓN_1</t>
  </si>
  <si>
    <t>Actualización y divulgación del plan de eventos culturales y artísticos. (Sede Málaga, Sede Bucaramanga)</t>
  </si>
  <si>
    <t>Elaboración el Plan presupuestal  con asignación de recursos para Eventos culturales y artísticos (Sede Bucaramanga, Sede Barrancabermeja).</t>
  </si>
  <si>
    <t>Disminución de asistentes en los eventos artísticos</t>
  </si>
  <si>
    <t xml:space="preserve">Divulgación de los eventos dependiendo de la necesidad del mercado que se busca atender. (Sede Bucaramanga)                                                                                                                                                                                                                                                                                                                                                                                                                                                                               </t>
  </si>
  <si>
    <t xml:space="preserve">
Mejorar el conocimiento del consumidor a través de encuestas y sondeos.</t>
  </si>
  <si>
    <t>SEG_ACCIÓN_2</t>
  </si>
  <si>
    <t xml:space="preserve">Publicación de información respectiva a los eventos en los medios de divulgación al alcance de cada una de las sedes. (Sede Málaga, Sede Barbosa, Sede Socorro, Sede Barranca, Sede Bucaramanga)  </t>
  </si>
  <si>
    <t>Divulgar a través de medios institucionales y otros a disposición de la universidad.</t>
  </si>
  <si>
    <t xml:space="preserve">De manera constante nos apoyamos de la comunicación a través de redes sociales de la Dirección Cultural y de la UIS. </t>
  </si>
  <si>
    <t>SEG_ACCIÓN_3</t>
  </si>
  <si>
    <t xml:space="preserve">Calendario/Cronograma cultural actualizado en cada una de las sedes. (Sede Málaga, Sede Barbosa, Sede Socorro, Sede Barranca, Sede Bucaramanga)   </t>
  </si>
  <si>
    <t>Lista de chequeo para verificar la pertinencia y el cumplimiento de los requerimientos necesarios para la realización del evento. (Sede Málaga, Sede Socorro, Sede Bucaramanga)</t>
  </si>
  <si>
    <t>Disminución de la oferta de los eventos culturales y artísticos.</t>
  </si>
  <si>
    <t>Ver Anexo No. 01,02, 03</t>
  </si>
  <si>
    <t>Publicación de información respectiva a los eventos en los medios de divulgación al alcance de cada una de las sedes</t>
  </si>
  <si>
    <t>Ver Anexo No. 03</t>
  </si>
  <si>
    <t>Calendario/Cronograma cultural actualizado en cada una de las sedes</t>
  </si>
  <si>
    <t>Ver Anexo No. 05</t>
  </si>
  <si>
    <t>En este caso esta actividad la realiza BE</t>
  </si>
  <si>
    <t>Desde el 2021 para la sede UIS Barrancabermeja no se ha destinado recursos dentro de un plan presupuestal</t>
  </si>
  <si>
    <t>De manera constante nos apoyamos de la comunicación a través de redes sociales de la Gestión Cultural  de la sede UIS Barrancabermeja</t>
  </si>
  <si>
    <t>Calendario cultural de la Sede UIS Barrancabermeja</t>
  </si>
  <si>
    <t>Actualización y divulgación del plan de eventos culturales y artísticos. (Sede Málaga)</t>
  </si>
  <si>
    <t>Se realizó planeación de eventos y se hizo la respectiva divulgación a través de los medios de difusión institucionales de la sede.</t>
  </si>
  <si>
    <t xml:space="preserve">El número de asistentes a eventos artísticos disminuyó teniendo en cuenta varios factores:
-Durante el primer semestre académico de 2021 se generaron movilizaciones sociales que impidieron el desarrollo normal de las actividades académicas.
-No se reestructuró la pertinencia de la meta de acuerdo a la modalidad de servicio virtual del proceso.
-Las restricciones establecidas por el Gobierno Nacional frente al aforo máximo permitido en los eventos.
-La disminución de los beneficiarios en el consumo de contenidos digitales culturales.
-Disminución de invitaciones a los semilleros de las sedes a participar en eventos externos, debido a las restricciones de salud pública. </t>
  </si>
  <si>
    <t>Se formula la Ac 01 con fecha 29 de junio, asociada a la disminución de participantes a los eventos culturales realizados.</t>
  </si>
  <si>
    <t xml:space="preserve">Publicación de información respectiva a los eventos en los medios de divulgación al alcance de cada una de las sedes. (Sede Málaga, Sede Barbosa, Sede Socorro, Sede Barranca)  </t>
  </si>
  <si>
    <t xml:space="preserve">Calendario/Cronograma cultural actualizado en cada una de las sedes. (Sede Málaga, Sede Barbosa, Sede Socorro, Sede Barranca)   </t>
  </si>
  <si>
    <t>Se elaboró el cronograma de actividades artísticas de la sede para cada semestre académico.</t>
  </si>
  <si>
    <t xml:space="preserve">Se revisó y actualizó lista de chequeo de requisitos para realización de eventos artísticos en la sede. </t>
  </si>
  <si>
    <t>Dificultad para mantener y /o maximizar el número de eventos con respecto a periodos anteriores.</t>
  </si>
  <si>
    <t xml:space="preserve">Archivos Adjuntos:
• Convocatoria y promoción de Semilleros de los Grupos artísticos en la sede Socorro </t>
  </si>
  <si>
    <t>Durante los eventos artísticos el número de asistentes es menor al esperado.</t>
  </si>
  <si>
    <t xml:space="preserve">Archivos Adjuntos:
• Piezas graficas publicitarias  de los eventos en los medios de divulgación </t>
  </si>
  <si>
    <t xml:space="preserve">Archivos Adjuntos:
• Cronograma cultural de eventos de la sede </t>
  </si>
  <si>
    <t>Archivos Adjuntos
• Listas de Chequeo julio a diciembre 2021
•Listas de chequeo  enero a junio  del 2022</t>
  </si>
  <si>
    <t xml:space="preserve">RECURSOS FÍSICOS  </t>
  </si>
  <si>
    <t>Suspensión del fluido eléctrico debido a daños en la infraestructura eléctrica causando la interrupción en el desarrollo de las actividades académicas y administrativas</t>
  </si>
  <si>
    <t>Programa de mantenimiento predictivo y preventivo de los diferentes transformadores y subestaciones eléctricas.</t>
  </si>
  <si>
    <t>Ver Anexo A; Anexo B</t>
  </si>
  <si>
    <t xml:space="preserve">Realizar estudio de trazabilidad de corte de servicio de energía en las instalaciones para medir el  impacto que se genera en el desarrollo de actividades académicas, con el fin evaluar las medidas de mitigación a implementar debido al nuevo modelo de aulas híbridas. </t>
  </si>
  <si>
    <r>
      <t>Se realizó registro de las suspensiones del suministro de energía eléctrica teniendo en cuenta la afectación de actividades académicas, así mismo para evaluar la pertinencia de implementar un sistema de respaldo de energía adecuado para las instalaciones.</t>
    </r>
    <r>
      <rPr>
        <b/>
        <sz val="11"/>
        <color rgb="FF000000"/>
        <rFont val="Humanst521 BT"/>
        <family val="2"/>
      </rPr>
      <t xml:space="preserve">
Meta:</t>
    </r>
    <r>
      <rPr>
        <sz val="11"/>
        <color rgb="FF000000"/>
        <rFont val="Humanst521 BT"/>
        <family val="2"/>
      </rPr>
      <t xml:space="preserve"> 1 Informe de trazabilidad -</t>
    </r>
    <r>
      <rPr>
        <b/>
        <sz val="11"/>
        <color rgb="FF000000"/>
        <rFont val="Humanst521 BT"/>
        <family val="2"/>
      </rPr>
      <t xml:space="preserve"> Resultado obtenido:</t>
    </r>
    <r>
      <rPr>
        <sz val="11"/>
        <color rgb="FF000000"/>
        <rFont val="Humanst521 BT"/>
        <family val="2"/>
      </rPr>
      <t xml:space="preserve"> 1 Informe consolidado de reporte de trazabilidad</t>
    </r>
  </si>
  <si>
    <t>Ejecutar las acciones necesarias para realizar mantenimiento correctivo de las Redes, transformadores y/o subestaciones eléctricas de las Sedes de la Universidad.</t>
  </si>
  <si>
    <r>
      <t xml:space="preserve">Se realizó mantenimiento de las acometidas eléctricas de acuerdo a requerimiento, Mantenimiento iluminación interna (actualización a tubería tipo led) y externa, Mantenimiento subestación eléctrica (carpintería metálica y desmalezado); estos mantenimientos se realizaron con apoyo del personal de mantenimiento básico. </t>
    </r>
    <r>
      <rPr>
        <b/>
        <sz val="11"/>
        <color rgb="FF000000"/>
        <rFont val="Humanst521 BT"/>
        <family val="2"/>
      </rPr>
      <t xml:space="preserve">
Nota. </t>
    </r>
    <r>
      <rPr>
        <sz val="11"/>
        <color rgb="FF000000"/>
        <rFont val="Humanst521 BT"/>
        <family val="2"/>
      </rPr>
      <t>Se encuentra pendiente el mantenimiento preventivo de la Subestación eléctrica (termografía, pruebas aceite, limpieza), debido a la no asignación presupuestal en el rubro Reparación y Mantenimiento de Planta Física para la vigencia 2021-2022. Este mantenimiento es de vital importancia ya que desde el año 2014 no se realiza este diagnóstico y por otra parte se aumentó la carga eléctrica dada la instalación de acometida para funcionamiento de equipos del Laboratorio Agroindustrial.
Realizan mediciones de fases de forma continua para evaluar condiciones eléctricas actuales pendiente informe respectivo.</t>
    </r>
    <r>
      <rPr>
        <b/>
        <sz val="11"/>
        <color rgb="FF000000"/>
        <rFont val="Humanst521 BT"/>
        <family val="2"/>
      </rPr>
      <t xml:space="preserve">
Meta:</t>
    </r>
    <r>
      <rPr>
        <sz val="11"/>
        <color rgb="FF000000"/>
        <rFont val="Humanst521 BT"/>
        <family val="2"/>
      </rPr>
      <t xml:space="preserve"> 80% -</t>
    </r>
    <r>
      <rPr>
        <b/>
        <sz val="11"/>
        <color rgb="FF000000"/>
        <rFont val="Humanst521 BT"/>
        <family val="2"/>
      </rPr>
      <t xml:space="preserve"> Resultado obtenido:</t>
    </r>
    <r>
      <rPr>
        <sz val="11"/>
        <color rgb="FF000000"/>
        <rFont val="Humanst521 BT"/>
        <family val="2"/>
      </rPr>
      <t xml:space="preserve"> 70%</t>
    </r>
  </si>
  <si>
    <t>Ver Anexo No. 02</t>
  </si>
  <si>
    <t>Inseguridad en el Campus Universitario</t>
  </si>
  <si>
    <t>Mecanismos tecnológicos y logísticos de seguridad (Cámaras, talanqueras, torniquetes y/o sistema de ingreso visitantes).
Ejecutar plan de formación para el personal de vigilancia externa y/o de planta de la Universidad sobre temas propios de su cargo.</t>
  </si>
  <si>
    <t>Ver Anexo C
Ver Anexo D</t>
  </si>
  <si>
    <t>Ejecutar la totalidad del Proyecto de Cerramiento Perimetral de la sede UIS Barbosa.</t>
  </si>
  <si>
    <t>Realizar inducción y/o dar a conocer a la comunidad universitaria los protocolos de seguridad implementados en Sede Socorro y Sede Barbosa.</t>
  </si>
  <si>
    <t>Ver Anexo E</t>
  </si>
  <si>
    <t>Vulnerabilidad de la Infraestructura Física de la Universidad</t>
  </si>
  <si>
    <t>Ejecutar plan de formación para el personal de Mantenimiento Físico (Aseo, Jardinería, Carpintería, Soldadura, Pintura, Construcción y Albañilería, Fontanería y/o Electricidad) en temas propios de su cargo.</t>
  </si>
  <si>
    <t>Ver Anexo F</t>
  </si>
  <si>
    <t>Normativa interna y externa relacionada con eventos de salud pública.</t>
  </si>
  <si>
    <t>Realizar revisión y aprobación de protocolos de bioseguridad correspondientes según la normativa institucional.</t>
  </si>
  <si>
    <r>
      <t>Se formulo e implemento los Protocolos de Bioseguridad para los diferentes servicios y espacios físicos de la sede regional</t>
    </r>
    <r>
      <rPr>
        <b/>
        <sz val="11"/>
        <color rgb="FF000000"/>
        <rFont val="Humanst521 BT"/>
        <family val="2"/>
      </rPr>
      <t xml:space="preserve">
Meta:</t>
    </r>
    <r>
      <rPr>
        <sz val="11"/>
        <color rgb="FF000000"/>
        <rFont val="Humanst521 BT"/>
        <family val="2"/>
      </rPr>
      <t xml:space="preserve"> 100% - </t>
    </r>
    <r>
      <rPr>
        <b/>
        <sz val="11"/>
        <color rgb="FF000000"/>
        <rFont val="Humanst521 BT"/>
        <family val="2"/>
      </rPr>
      <t xml:space="preserve">Resultado obtenido: </t>
    </r>
    <r>
      <rPr>
        <sz val="11"/>
        <color rgb="FF000000"/>
        <rFont val="Humanst521 BT"/>
        <family val="2"/>
      </rPr>
      <t xml:space="preserve">100% construidos, aprobados e implementados los Protocolos de Bioseguridad Sede Barbosa </t>
    </r>
  </si>
  <si>
    <t xml:space="preserve">Manual de especificaciones técnicas para contratistas que ejecutan obras.
Guía de mantenimiento de la red eléctrica
Guía de mantenimiento preventivo red hidrosanitaria.
Realizar plan de mantenimiento físico de cada una de las sedes regionales.  </t>
  </si>
  <si>
    <t>Ver Anexo G</t>
  </si>
  <si>
    <t>Planes de seguridad para la atención de emergencias.
Ejecutar plan de formación de brigadistas de emergencias de las Sedes Principal, Facultad de Salud, Bucarica, Guatiguará, Málaga, Barrancabermeja, Socorro y Barbosa.</t>
  </si>
  <si>
    <t>Ver Anexo H</t>
  </si>
  <si>
    <t>Realizar simulacro de emergencias y/o evacuación en las Sedes Principal, Facultad de Salud, Bucarica, Guatiguará, Málaga, Socorro y Barbosa.</t>
  </si>
  <si>
    <r>
      <t>El día 07 octubre de 2021 se llevo a cabo el Simulacro de Evacuación en el cual se simulo un Movimiento Sísmico que se presenta de magnitud 6 en la escala de Richter con duración de 40 segundos y epicentro en el municipio de Los Santos.
Para la vigencia 2022 se tiene programado el simulacro de evacuación para el mes de septiembre</t>
    </r>
    <r>
      <rPr>
        <b/>
        <sz val="11"/>
        <color rgb="FF000000"/>
        <rFont val="Humanst521 BT"/>
        <family val="2"/>
      </rPr>
      <t xml:space="preserve">
Meta:</t>
    </r>
    <r>
      <rPr>
        <sz val="11"/>
        <color rgb="FF000000"/>
        <rFont val="Humanst521 BT"/>
        <family val="2"/>
      </rPr>
      <t xml:space="preserve"> 1 - </t>
    </r>
    <r>
      <rPr>
        <b/>
        <sz val="11"/>
        <color rgb="FF000000"/>
        <rFont val="Humanst521 BT"/>
        <family val="2"/>
      </rPr>
      <t>Resultado obtenido:</t>
    </r>
    <r>
      <rPr>
        <sz val="11"/>
        <color rgb="FF000000"/>
        <rFont val="Humanst521 BT"/>
        <family val="2"/>
      </rPr>
      <t xml:space="preserve"> 1 simulacro realizado en la vigencia 2021</t>
    </r>
  </si>
  <si>
    <t>Desconexión de los elementos electrónicos y eléctricos al finalizar la jornada laboral y/o académica
Realizar inspección de equipos contra incendios de la sede Barbosa.</t>
  </si>
  <si>
    <t>Ver Anexo I</t>
  </si>
  <si>
    <t>Colapso de las Instalaciones Eléctricas</t>
  </si>
  <si>
    <t>Formular, ejecutar y realizar seguimiento del Plan de Mantenimiento Predictivo, Preventivo y/o ejecutar Mantenimiento Correctivo de las Redes, transformadores y/o subestaciones eléctricas de las Sedes de la Universidad.</t>
  </si>
  <si>
    <t>Ejecutar plan de formación para el personal de vigilancia externa y/o de planta de la Universidad sobre temas propios de su cargo.</t>
  </si>
  <si>
    <t>Realizar plan de mantenimiento físico de la sede Barrancabermeja</t>
  </si>
  <si>
    <t>Plan de mantenimiento I semestre de 2021 y I semestre 2022, ejecutado en su totalidad. Ver Plan de mantenimiento 2021-2022.</t>
  </si>
  <si>
    <t>Plan de formación 2021 por HSEQ de la sede UIS Barrancabermeja</t>
  </si>
  <si>
    <t>Informe de la de la visita y revisión del sistema eléctrico de la subestación y observaciones.</t>
  </si>
  <si>
    <t>Realizar estudio del servicio de energía en la sede Málaga para proteger los equipos adquiridos en las aulas híbridas y no afectar las clases en modalidad de alternancia.</t>
  </si>
  <si>
    <t>Se hizo seguimiento durante el segundo semestre del año 2021 sobre las caídas eléctricas en la sede.</t>
  </si>
  <si>
    <t>Se adjunta estudio de servicio eléctrico aulas hibridas en la sede.</t>
  </si>
  <si>
    <t>Realizar estudio de seguridad y vigilancia para fortalecer el servicio en la sede Málaga (Analizar medios tecnológicos, cerramientos y personal de vigilancia)</t>
  </si>
  <si>
    <t>Se realizó análisis de seguridad de la sede por parte de la empresa de vigilancia detección seguridad privada Ltda.</t>
  </si>
  <si>
    <t>Se adjunta informe de análisis de seguridad</t>
  </si>
  <si>
    <t>Se realiza protocolo de seguridad de la sede Málaga</t>
  </si>
  <si>
    <t>Se adjunta protocolo de seguridad de la sede.</t>
  </si>
  <si>
    <t>Módulo de planta física disponible en la Intranet, para realizar seguimiento a las ordenes de trabajo relacionadas con mantenimiento físico.</t>
  </si>
  <si>
    <t>pantallazos plataforma intranet sedes con solicitudes</t>
  </si>
  <si>
    <t>Capacitar a la Comunidad Universitaria sobre el Sistema de Planta Física en Sede Málaga.</t>
  </si>
  <si>
    <t>Ejecutar plan de formación de brigadistas de emergencias de las Sedes Principal, Facultad de Salud, Bucarica, Guatiguará, Málaga, Barrancabermeja, Socorro y Barbosa.</t>
  </si>
  <si>
    <t>asistencias capacitaciones</t>
  </si>
  <si>
    <t>Imposibilidad para llevar a cabo los programas del SGA</t>
  </si>
  <si>
    <t>Difusión de los programas a través de redes sociales, mailers, publicidad, campañas o acciones ambientales</t>
  </si>
  <si>
    <t>Establecer un cronograma ambiental durante el año, en el que se vean incluidos los programas del SGA.</t>
  </si>
  <si>
    <t>Se llevaron diferentes actividades pertenecientes al programa del sistema de gestión ambiental.</t>
  </si>
  <si>
    <t>Suspensión del fluido eléctrico debido a daños en la infraestructura eléctrica causando la interrupción en el desarrollo de las actividades académicas y administrativas.</t>
  </si>
  <si>
    <t>Daño ocasionado en la infraestructura eléctrica que suministra energía a las instalaciones de la Universidad, interrumpiendo el desarrollo normal de las diferentes actividades académicas y administrativas.</t>
  </si>
  <si>
    <t>1.Programa de mantenimiento predictivo y preventivo de los diferentes transformadores y subestaciones eléctricas.                   2. Procedimientos de Contratación de personal conforme al perfil requerido para los diferentes cargos. 
3.Selección de proveedores de acuerdo al Estatuto y Reglamentación de contratación y cumplimiento de calidad requerida.</t>
  </si>
  <si>
    <t>Durante el presente periodo se realizaron  actividades de revisión y mantenimiento en instalaciones eléctricas de uso final e iluminación.</t>
  </si>
  <si>
    <t>Evidencia: 1. Mantenimiento Registro Fotográfico Medidores Convento 2. Registro Fotográfico mantenimiento Transformadores ESSA. 3.  Registro Fotográfico del mantenimiento de redes Eléctricas de Uso Final, 4.  Tramite de Aprobación para Energización Campus Bicentenario, documentos soporte presentados a la electrificadora.</t>
  </si>
  <si>
    <t>Inseguridad en el Campus Universitario.</t>
  </si>
  <si>
    <t>Vulnerabilidad en la seguridad del Campus Universitario. Ambientes inseguros que motivan el hurto de los bienes institucionales y de la Comunidad Universitaria; ataques a la integridad física de las personas  dentro del Campus y consumo y comercialización de sustancias psicoactivas.</t>
  </si>
  <si>
    <t>1. Mecanismos tecnológicos y logísticos de seguridad (Cámaras,  sistema control de ingreso visitantes).
2. Ejecutar plan de formación para el personal de vigilancia externa y/o de planta de la Universidad sobre temas propios de su cargo.                3. Evaluar mensualmente el servicio de vigilancia prestado por la empresa de seguridad.                      4. Realizar inducción y/o dar a conocer a la comunidad universitaria los protocolos de seguridad implementados en Sede Socorro.</t>
  </si>
  <si>
    <t>1, Ejecutar plan de seguimiento de mecanismos de seguridad y protección en la infraestructura eléctrica (70%)              2. Ejecutar plan de formación para el personal de vigilancia externa y/o de planta de la Universidad sobre temas propios de su cargo.                              3, Evaluar mensualmente el servicio de vigilancia prestado por la empresa de seguridad. Realizar inducción y/o dar a conocer a la comunidad universitaria los protocolos de seguridad implementados.                           4.Ejecutar plan de formación para el personal de Mantenimiento Físico (Aseo, Jardinería, Carpintería, Soldadura, Pintura, Construcción y Albañilería, Fontanería y/o Electricidad) en temas propios de su cargo.</t>
  </si>
  <si>
    <t>Vulnerabilidad de la Infraestructura Física de la Universidad.</t>
  </si>
  <si>
    <t xml:space="preserve">1. Ejecutar plan de formación para el personal de Mantenimiento Físico (Aseo, Jardinería, Carpintería, Soldadura, Pintura, Construcción y Albañilería, Fontanería y/o Electricidad) en temas propios de su cargo.               2. Módulo de planta física disponible en la Intranet, para realizar seguimiento a las ordenes de trabajo relacionadas con mantenimiento físico.                        3. Aplicación adecuada del Estatuto y Reglamentación de contratación en el proceso de selección de Contratistas y Proveedores.
Ejecutar el procedimiento interno en la verificación de las garantías solicitadas para la contratación de órdenes de trabajo.                            4. Manual de especificaciones técnicas para contratistas que ejecutan obras.
Guía de mantenimiento de la red eléctrica
Guía de mantenimiento preventivo red hidrosanitaria.
Realizar plan de mantenimiento físico de cada una de las sedes regionales.                     5. Planes de seguridad para la atención de emergencias.
Ejecutar plan de formación de brigadistas de emergencias de las Sede Socorro. </t>
  </si>
  <si>
    <t>Evidencias carpeta #1planes de seguridad y atención a emergencias.</t>
  </si>
  <si>
    <t>Realizar simulacro de emergencias y/o evacuación en la Sede Socorro.          Realizar actividades de formación dirigida a estudiantes y docentes en temas de atención en primeros auxilios y planes de emergencia y/o evacuaciones.     Realizar inspección y seguimiento de funcionamiento del sistema de alarma y sistemas contraincendios.</t>
  </si>
  <si>
    <t>Uso ineficiente de los recursos.</t>
  </si>
  <si>
    <t>Situación en la cual ocurre un consumo desmesurado en el consumo energético y de agua.</t>
  </si>
  <si>
    <t xml:space="preserve">
Ejecución de capacitaciones en los programas del Sistema de Gestión Ambiental a la Comunidad Universitaria.
Sensibilización del personal a través de redes sociales, mailers, publicidad, campañas o acciones ambientales.
</t>
  </si>
  <si>
    <t>Evidencias en carpeta #1 Ambiental- Drive de Calidad</t>
  </si>
  <si>
    <t>Incumplimiento de normatividad ambiental.</t>
  </si>
  <si>
    <t>Situación en la cual no se cumple con uno o más de los requisitos exigidos por las normativas ambientales que aplican a la universidad.</t>
  </si>
  <si>
    <t xml:space="preserve">
Inducciones al personal nuevo y estudiantes de primer semestre.
Sistema de Quejas y Reclamos
Programas del SGA
Inspecciones en áreas comunes, laboratorios y áreas administrativas para verificar el cumplimiento de los lineamientos ambientales.</t>
  </si>
  <si>
    <t>Evidencias en carpeta #2 Ambiental-Drive de Calidad</t>
  </si>
  <si>
    <t>Imposibilidad para llevar a cabo los programas del SGA.</t>
  </si>
  <si>
    <t xml:space="preserve">Formatos del Sistema Gestión Ambiental
Programas del Sistema de Gestión Ambiental
Difusión de los programas a través de redes sociales, mailers, publicidad, campañas o acciones ambientales
</t>
  </si>
  <si>
    <t>Evidencias en carpeta #3 Ambiental- Drive de Calidad</t>
  </si>
  <si>
    <t>Realizar manejo de inventario de árboles y  jornada de conservación forestal  del Campus Bicentenario.</t>
  </si>
  <si>
    <t>Se realizaron jornadas de verificación de árboles tanto en el campus convento como Bicentenario para identificar árboles en mal estado que generan riesgo para la comunidad universitaria y se realizó gestión con la CAS para poda y tala.    Se sembraron árboles nuevos para reponer los que se talaron. Se hace revisión del inventario de árboles en la web (anexo link de consulta)</t>
  </si>
  <si>
    <t xml:space="preserve">http://f.uis.edu.co/inv/0000 
Solo remplacen el 0000 por el código de 4 dígitos del árbol que quieren consultar. Por ejemplo pare ver el árbol http://f.uis.edu.co/inv/0613 </t>
  </si>
  <si>
    <t xml:space="preserve">TALENTO HUMANO  </t>
  </si>
  <si>
    <t>Fallas en la integridad de la información de apoyo de los funcionarios de la Universidad almacenada en archivos físicos o SI.</t>
  </si>
  <si>
    <t xml:space="preserve">Incumplimientos normativos o de proceso a las actividades asociadas con la gestión de archivo de historias laborales. </t>
  </si>
  <si>
    <t>- Verificación trimestral de la aplicación correcta de los lineamientos para el uso y consulta de los archivos de las historias laborales de la DGTH.</t>
  </si>
  <si>
    <t>Seguimiento al formato de registro del préstamo interno de documentos del archivo de gestión.</t>
  </si>
  <si>
    <t xml:space="preserve">Retrasos o errores en el desarrollo de los procesos realizados por la DGTH </t>
  </si>
  <si>
    <t>- Para temas específicos las comunicaciones se realizan con el apoyo de la abogada de la DGTH o de la Oficina Jurídica de la Universidad.</t>
  </si>
  <si>
    <t>Esta directriz se evidencia específicamente con las solicitudes de revisión de comunicaciones que llegan a la abogada de la DGTH.</t>
  </si>
  <si>
    <t xml:space="preserve">Publicar y divulgar con los funcionarios de la DGTH la guía interna del proceso de TH para la manipulación, consulta, actualización y mantenimiento de la información del archivo de Historias Laborales de la DGTH. </t>
  </si>
  <si>
    <t xml:space="preserve">Se realizó una reunión con Gestión Documental para revisar la información del instructivo para consulta de documentos de archivo IGD.03 e incluir el tema de las consultas de historias laborales de la DGTH. Igualmente, se está ajustando el FGD.49 control de consulta o préstamo de archivos de gestión para unificar y reemplazar el FTH.41 formato préstamo de historias laborales y se está actualizando el FTH.11 Registro del préstamo interno de documentos del archivo de gestión. </t>
  </si>
  <si>
    <t xml:space="preserve"> - Correo de comunicación de la reunión.
- Correo de envío de actualización de documentos.</t>
  </si>
  <si>
    <t xml:space="preserve">Dificultad en el acceso a los servicios ofrecidos por la DGTH </t>
  </si>
  <si>
    <t xml:space="preserve">Reprocesos y demoras en la atención de las solitudes realizadas por los funcionarios de la UIS a la DGTH </t>
  </si>
  <si>
    <t xml:space="preserve">Transformar procesos priorizados en formularios digitales o servicios virtuales. </t>
  </si>
  <si>
    <t xml:space="preserve">Se encuentran digitalizados los siguientes procesos: 
- Paz y salvos
- Reporte de incidentes
- Solicitud de certificados
- Actualización de documentos para subsidio familiar
- Inscripción a actividades de formación y bienestar
- Evaluación de reacción de actividades de formación </t>
  </si>
  <si>
    <t>Se adjuntan enlaces y correos de los procesos</t>
  </si>
  <si>
    <t>Acompañamiento y asesoría inoportuna para los docentes que realizan comisiones de estudio y año sabático</t>
  </si>
  <si>
    <t>Reprocesos en las solicitudes realizadas por docentes.</t>
  </si>
  <si>
    <t xml:space="preserve"> - Formatos de solicitud y de informes.
 - Lista de chequeo para verificación de requisitos para desembolso de estímulos.
 - Correo Electrónico con información de proceso y requisitos de situaciones administrativas de  AS, CE, CE inferior a seis meses y CpEP.</t>
  </si>
  <si>
    <t xml:space="preserve"> - Correos electrónicos emitidos a Escuelas y directamente a profesores.</t>
  </si>
  <si>
    <t>Docente omite información relevante sobre su solicitud o interpreta la normatividad sin previa asesoría, o en otros casos el funcionario no brinda los datos necesarios.</t>
  </si>
  <si>
    <t xml:space="preserve"> - Dirigir correo electrónico remitiendo normatividad y posibles riesgos ante la falta de asesoría, una vez se comunique sobre el trámite de solicitud de la situación administrativa</t>
  </si>
  <si>
    <t xml:space="preserve"> - Correo electrónico con la información normatividad y posibles riesgos.</t>
  </si>
  <si>
    <t xml:space="preserve"> - Guía de procedimental utilizada como apoyo interno del Subproceso para la creación de las listas de chequeo. 
 - Realizar la revisión, actualización y creación de documentación en el SGC. </t>
  </si>
  <si>
    <t xml:space="preserve"> - Lista de chequeo interna del Subproceso.
 - Revisión de la inclusión en los sistemas de información.</t>
  </si>
  <si>
    <t>Desarrollo de un plan de capacitaciones que no responden a los requerimientos de los funcionarios de la Universidad.</t>
  </si>
  <si>
    <t>Incumplimiento de las fechas establecidas en la programación. Incurrir en daño fiscal ante la pérdida de refrigerios, viáticos y demás aspectos logísticos que se hayan considerado para el desarrollo de la jornada.</t>
  </si>
  <si>
    <t>Base de datos de acuerdo con indagación de los profesionales UIS con conocimientos en las áreas de intervención.</t>
  </si>
  <si>
    <t>Replanteamiento y priorización del presupuesto de la Universidad.</t>
  </si>
  <si>
    <t>Se realizaron las capacitaciones con profesionales y jefes que forman parte de la Universidad y con entidades aliadas a nuestra institución de manera gratuita y  colaborativa como: SENA, Mapfre.</t>
  </si>
  <si>
    <t xml:space="preserve">Base de datos de acuerdo con indagación de los profesionales UIS con conocimientos en las áreas de intervención, con el fin de crear una "Escuela de líderes de formación para toda la comunidad UIS". </t>
  </si>
  <si>
    <t xml:space="preserve"> - Listado de jefes formadores de la Universidad.</t>
  </si>
  <si>
    <t>Realizar capacitaciones mediante plataforma digitales como Zoom y Teams.</t>
  </si>
  <si>
    <t xml:space="preserve"> - Invitaciones de las actividades descritas en el Plan de Entrenamiento y Capacitación mediante plataforma digitales.</t>
  </si>
  <si>
    <t xml:space="preserve">Baja asistencia o participación en las actividades de formación adelantadas por la DGTH. </t>
  </si>
  <si>
    <t>Lista de chequeo y su revisión periódica.</t>
  </si>
  <si>
    <t xml:space="preserve"> - Lista de chequeo.</t>
  </si>
  <si>
    <t xml:space="preserve">Deserción de los funcionarios de las actividades de formación. </t>
  </si>
  <si>
    <t xml:space="preserve"> - Acta de compromiso por parte de la comunidad UIS y del jefe inmediato, en la cual se prevé determinada sanción si se genera el incumplimiento.
 - Consolidar la base de datos, producto de la evaluación de desempeño realizada por los jefes inmediatos y de las consultas o solicitudes remitidas, donde se identifican los temas más relevantes e incidentes para fortalecer la capacitación de los funcionarios. </t>
  </si>
  <si>
    <t xml:space="preserve"> - Consolidado de los resultados de las evaluaciones de desempeño del II semestre de 2021.</t>
  </si>
  <si>
    <t>Gestión insuficiente y tardía de los asuntos pensionales del personal docente y administrativo de planta.</t>
  </si>
  <si>
    <t>Realizar doble pago por un pensionado ya sea de Bono Pensional o de una cuota parte</t>
  </si>
  <si>
    <t>-Revisar de forma  permanente los cobros de bonos
- Realizar reporte mensual a la División Financiera de los bonos a pagar para la verificación correspondiente</t>
  </si>
  <si>
    <t>No recibir los ingresos presupuestados por bonos pensionales o por cuota parte</t>
  </si>
  <si>
    <t>- Expedición de cuentas cobro dentro de los primeros 10 días del periodo bimensual que se este cobrando. 
- Realizar Gestión de cobro persuasivo</t>
  </si>
  <si>
    <t xml:space="preserve"> - Correo electrónico con expedición de cuentas de cobro.
 - Modelo carta cobro persuasivo.</t>
  </si>
  <si>
    <t xml:space="preserve">Embargos a la Universidad derivado de montos insipientes de presupuesto por parte de la Universidad </t>
  </si>
  <si>
    <t>Revisión y pago dentro de los 15 días siguientes a la recepción de la cuenta de cobro, para cumplir con lo establecido en la Ley 1066 de 2006</t>
  </si>
  <si>
    <t xml:space="preserve"> -  Correo electrónico con orden de pago a División Financiera</t>
  </si>
  <si>
    <t>Gestión inoportuna y deficiente de los asuntos laborales de los funcionarios administrativos en todas las modalidades de nombramiento, desde su vinculación hasta su retiro.</t>
  </si>
  <si>
    <t>Asignación salarial errónea en la valoración de Hoja de vida</t>
  </si>
  <si>
    <t xml:space="preserve"> - Guía paso a paso para el proceso de valoración de hoja de vida que incluya entre otros aspectos: especificación de las características que deben cumplir los soportes, revisar los registros de todas las modalidades de contratación existentes con la Universidad e incluirlos en la experiencia laboral   
 - Solicita a la UAA documentación completa una vez se informa de la vinculación del profesional, así mismo se hace contacto con el futuro funcionario explicando que de la entrega completa de los soportes de educación y experiencia dependerá el salario asignado. 
 - Seguimiento trimestral de las valoraciones emitidas por el subproceso APA</t>
  </si>
  <si>
    <t xml:space="preserve"> - Guía interna valoración de hoja de vida
 - Correo electrónico con solicitud de documentación completa para vinculación</t>
  </si>
  <si>
    <t>Reconocimiento salarial de días no laborados - Reporte extemporáneo de renuncias</t>
  </si>
  <si>
    <t xml:space="preserve"> - Información a los funcionarios en las jornadas de inducción y reinducción en el proceso de presentación de renuncias. 
 - Correo mensual con las novedades consolidadas enviado al subproceso de ACS, fecha de entrega máxima 20 de cada mes. </t>
  </si>
  <si>
    <t xml:space="preserve"> - Presentación con los temas del subproceso Asuntos Personal Administrativo.
- Correo con reporte de novedad a ACS.</t>
  </si>
  <si>
    <t xml:space="preserve">Trámite extemporáneo de prórrogas </t>
  </si>
  <si>
    <t xml:space="preserve"> - Implementación de trámite virtual a través de correo electrónico a los jefes de las UAA, solicitando confirmación de prorrogas  terminación de vinculación.
 - Base de datos de Excel con alarmas que permite identificar las prorrogas con vencimiento en el siguiente mes
 - Establecer seguimiento quincenal de las solicitudes procesadas o pendientes de prórroga. </t>
  </si>
  <si>
    <t xml:space="preserve"> - Base de datos en Excel con alarmas.
 - Correo electrónico con trámite de solicitud de prórrogas.
</t>
  </si>
  <si>
    <t xml:space="preserve">Solicitudes de permisos realizadas por los funcionarios de manera inoportuna </t>
  </si>
  <si>
    <t xml:space="preserve">Guía preliminar de  proceso de solicitud de permisos </t>
  </si>
  <si>
    <t xml:space="preserve"> - Guía interna de solicitud permisos
 - Flujograma de manejo interno de solicitudes de permiso.</t>
  </si>
  <si>
    <t>Publicar y divulgar  versión definitiva de proceso de solicitud de permiso y actualización de formatos para dicho trámite</t>
  </si>
  <si>
    <t>Entrega de dotación extemporánea a empleados públicos</t>
  </si>
  <si>
    <t>Realizar una única entrega con las tres dotaciones a las que tenga derecho los funcionarios en el año acorde al tiempo de vinculación.</t>
  </si>
  <si>
    <t xml:space="preserve"> - Correo electrónico enviado a proveedor.
 - Guía interna de selección de proveedores de dotación.</t>
  </si>
  <si>
    <t>Gestión inoportuna y deficientes de los asuntos administrativos del personal docente planta, ocasional y cátedra de la UIS.</t>
  </si>
  <si>
    <t xml:space="preserve"> Asignación incorrecta de la categoría del profesor cátedra.</t>
  </si>
  <si>
    <t>Formato FTH.170 Documentos necesarios para la contratación de docentes cátedra</t>
  </si>
  <si>
    <t xml:space="preserve"> - FTH.170 diligenciado </t>
  </si>
  <si>
    <t>Actualizar el formato FTH.170 Documentos necesarios para la contratación de docentes cátedra, incluyendo las especificaciones de los documentos requeridos para la asignación de categoría</t>
  </si>
  <si>
    <t>Se encuentra pendiente el cargue a intranet del FTH.170 actualizado, el cual ya fue remitido a Secretaría General por Coordinación de Calidad.</t>
  </si>
  <si>
    <t xml:space="preserve"> - Correo de solicitud actualización del FTH.170 en intranet
 - FTH.170 ultima versión actualizada.</t>
  </si>
  <si>
    <t>Trámite inoportuno en los ascensos de categoría de los profesores cátedra</t>
  </si>
  <si>
    <t>Control cada 30 días de los ascensos pendientes de trámite.</t>
  </si>
  <si>
    <t xml:space="preserve"> - Control de ascensos pendientes por trámite</t>
  </si>
  <si>
    <t>Valoración inadecuada de las  hojas de vida de los profesores planta.</t>
  </si>
  <si>
    <t>Consolidar y remitir  observaciones que deben incluirse en la Convocatoria Concurso Docente y verificar que se estén informando</t>
  </si>
  <si>
    <t xml:space="preserve"> - Se solicitan nuevamente los documentos a los profesores que van a ingresar</t>
  </si>
  <si>
    <t>Asignación del puntaje incorrecto a la productividad académica presentada por los profesores planta</t>
  </si>
  <si>
    <t>-2 revisiones de los punto asignados en las sesiones del CIARP
-alerta en el Sistema CIARP</t>
  </si>
  <si>
    <t xml:space="preserve"> - Revisión por parte de la División de Gestión de Talento Humano</t>
  </si>
  <si>
    <t>Elaborar material digital que permita capacitar a los usuarios sobre el modulo de CIARP</t>
  </si>
  <si>
    <t>Existe un paso a paso para los usuarios del módulo de CIARP</t>
  </si>
  <si>
    <t xml:space="preserve"> - Instructivo de manejo sistema de información CIRP</t>
  </si>
  <si>
    <t>Incumplimiento de la normatividad para vincular o desvincular a un extranjero en el Sistema de Información de registro de extranjeros – SIRE</t>
  </si>
  <si>
    <t xml:space="preserve"> - Control de seguimiento en Excel y correo recordando el trámite de reporte extranjeros.
 - Circular institucional informando los pasos a seguir para la invitación y contratación de extranjeros</t>
  </si>
  <si>
    <t xml:space="preserve"> - Correo electrónico recordando el reporte e informando el procedimiento para la invitación de extranjeros</t>
  </si>
  <si>
    <t xml:space="preserve"> Crear, publicar y divulgar el procedimiento donde se relacione el paso a paso en la contratación de personal extranjero</t>
  </si>
  <si>
    <t>Se creó documento donde se establece el paso a paso para la contratación o invitación de personal extranjero y se divulgó en una circular</t>
  </si>
  <si>
    <t xml:space="preserve"> - Guía para invitación de extranjeros</t>
  </si>
  <si>
    <t>Procesos de nómina generados con inexactitud</t>
  </si>
  <si>
    <t>Liquidación de mayores o menores valores de factores salariales o prestacionales.</t>
  </si>
  <si>
    <t xml:space="preserve"> - Se informa a líderes de Subprocesos de la DGTH, la programación de las liquidaciones del subproceso ACS, para que estén informados y alleguen las situaciones administrativas en los tiempos estipulados.
 - Se realizan los ajustes pertinentes de los mayores valores liquidados, descontado en la liquidación  de contrato o en la nómina del mes según corresponda.</t>
  </si>
  <si>
    <t xml:space="preserve"> - Correos programación de liquidaciones enviados a líderes DGTH.
 - Correos gestión de reintegros por mayores valores liquidados. 
 - Correo  reporte descuentos de DEUDAS UIS por mayores valores liquidados.</t>
  </si>
  <si>
    <t>Extemporaneidad en el pago de aportes a la seguridad social.</t>
  </si>
  <si>
    <t>Alerta  en el SI frente a la liquidación de novedades de seguridad social
Alerta en el SIRH que no permita las solicitudes de nombramientos - vinculación - contratación después de los procesos definitivos</t>
  </si>
  <si>
    <t xml:space="preserve"> - Reporte que genera el sistema de información de inconsistencias en la liquidación de aportes.</t>
  </si>
  <si>
    <t>Liquidación errada de aportes a la seguridad social.</t>
  </si>
  <si>
    <t xml:space="preserve"> - Se envía archivo de la planilla pila del mes al operador (SOI) en pre nómina, con el fin de detectar inconsistencias en la liquidación de los aportes y según sea el caso reportar a la DSI para el ajustes correspondiente y respectiva modificación.
 - Se verifican el reporte de inconsistencia del informe de alerta que genera el Sistema de información y se ajustan o liquidan según corresponda.</t>
  </si>
  <si>
    <t xml:space="preserve">Alerta  en el SI frente a la liquidación de novedades de seguridad social y seguimiento mensual </t>
  </si>
  <si>
    <t xml:space="preserve"> - Seguimiento a través de correo de solicitud validación planilla pila.</t>
  </si>
  <si>
    <t>Liquidación errada de descuentos.</t>
  </si>
  <si>
    <t xml:space="preserve">-Informar personalmente a los funcionarios y entidades financieras las fechas establecidas para entrega de novedades
-Circular informativa sobre el tema a los funcionarios de la Universidad
- Informar en las jornadas de inducción y reinducción sobre la gestión de aplicación de descuentos </t>
  </si>
  <si>
    <t>Liquidación errada de aportes por incapacidades.</t>
  </si>
  <si>
    <t>En jornadas de inducción y reinducción se informa la importancia del reporte oportuno de las incapacidades.</t>
  </si>
  <si>
    <t>-Circular enviada por la División de Gestión de Talento Humano
- Realiza seguimiento mensual a páginas y aplicaciones de la EPS y ARL donde se hace seguimiento a las incapacidades reportadas.</t>
  </si>
  <si>
    <t>Se construyó el temario para la socialización con los jefes de las UAA la cual se realizará al regreso de vacaciones docentes del 2022.</t>
  </si>
  <si>
    <t xml:space="preserve"> - Temario reunión socialización jefes UAA</t>
  </si>
  <si>
    <t>Percepción negativa / deficiente de bienestar por parte de los funcionarios de la Universidad, asociada a calidad de vida y clima laboral</t>
  </si>
  <si>
    <t xml:space="preserve">Funcionarios no participan en las actividades de bienestar adelantadas por la DGTH. </t>
  </si>
  <si>
    <t xml:space="preserve"> - Planear las actividades de bienestar dirigidas a cada UAA  con los jefes/directores de cada unidad. 
 - Realizar socialización con los jefes/directores de la unidad para establecer el plan de trabajo previo a las actividades. 
 -Realizar semestralmente programación y socializar con Rectoría las actividades masivas.</t>
  </si>
  <si>
    <t xml:space="preserve">Los mecanismos de RPC muestran baja participación de los funcionarios </t>
  </si>
  <si>
    <t>Presentación de los mecanismos en los procesos de inducción y reinducción</t>
  </si>
  <si>
    <t xml:space="preserve"> - Presentación de mecanismos utilizada en jornadas de inducción y reinducción para docentes y administrativos.</t>
  </si>
  <si>
    <t>Dificultades para los funcionarios en proceso de transición a la pensión</t>
  </si>
  <si>
    <t xml:space="preserve">- Implementar el programa de preparación para los funcionarios en proceso de transición a la pensión </t>
  </si>
  <si>
    <t xml:space="preserve"> - Propuesta de capacitación y reconocimiento de los funcionarios que se encuentran próximos a pensionarse.</t>
  </si>
  <si>
    <t>Incumplimiento en la implementación de los Estándares Mínimos del Sistema de Gestión de Seguridad y Salud en el Trabajo (SG-SST)</t>
  </si>
  <si>
    <t>Aplicación parcial / errónea de la normatividad legal vigente en SST</t>
  </si>
  <si>
    <t xml:space="preserve"> - Instructivo para la identificación, actualización y evaluación de cumplimiento de requisitos legales en Seguridad y Salud en el Trabajo (ITH.03) y el FTH.108.
 - Actualización de forma periódica la matriz de requisitos legales en SST de la Universidad
-  Jornadas de trabajo donde se revise la importancia en la actualización de normas en SST</t>
  </si>
  <si>
    <t xml:space="preserve"> - Soporte de la actualización del Instructivo para la identificación, actualización y evaluación de cumplimiento de requisitos legales en Seguridad y Salud en el Trabajo
 - Correos soporte de reportes a funcionarios de la UIS sobre las novedades en normatividad en SST.
 - Soporte de reportes de novedades en normatividad en SST.</t>
  </si>
  <si>
    <t>Incluir en los listados maestros de documentos externos FGD.02, la normatividad que aplique de forma especifica a algunas UAA</t>
  </si>
  <si>
    <t>Disminución de calificación de los Estándares Mínimos del SG-SST</t>
  </si>
  <si>
    <t xml:space="preserve"> - Seguimiento a actividades del Plan de trabajo.
 - Evaluaciones periódicas de los estándares mínimos del SG-SST
 - Implementación en las UAA del Procedimiento para la identificación de peligros, evaluación y valoración de riesgos y establecimiento de controles PTH.21
-Información por correo electrónico de los controles a los jefes de las UAA
- Herramienta en Excel que permite hacer seguimiento a los controles 
- Divulgar en las jornadas de inducción y reinducción los roles y responsabilidades en SST, así como los controles establecidos para mitigación de los riesgos.</t>
  </si>
  <si>
    <t>Publicar y divulgar reglamento de higiene y seguridad de la Universidad</t>
  </si>
  <si>
    <t xml:space="preserve"> - Correo de solicitud de aprobación actualización política y reglamento de SGSST para rectoría.</t>
  </si>
  <si>
    <t>Materialización de los riesgos como accidentes e incidentes en los trabajadores del contratista</t>
  </si>
  <si>
    <t xml:space="preserve"> - Jornadas de Inducción a Contratistas
 - Seguimiento al reporte e investigación de Accidente de Trabajo e implementación de acciones preventivas y correctivas
 - Participación de los contratistas en las capacitaciones del subproceso SST UIS</t>
  </si>
  <si>
    <t xml:space="preserve"> - Jornadas de inducción con los contratistas de licitaciones
 - Revisión de los requerimientos de los procesos que manejo Contratación y se remitió informe a las UAA pertinentes  </t>
  </si>
  <si>
    <t xml:space="preserve"> - Soporte de Inducción a Contratistas
 - Solicitud Informe Accidentalidad primer trimestre de 2022</t>
  </si>
  <si>
    <t>Publicar y divulgar guía de manejo de contratistas de los temas relacionados con SST</t>
  </si>
  <si>
    <t>Se elaboro y publico el 14 de diciembre del 2021 el MANUAL DE GESTIÓN EN SEGURIDAD Y SALUD
EN EL TRABAJO PARA CONTRATISTAS MTH.05.
Se divulgo a las UAA por medio de comunicación conjunta con la División de Contratación el 12 de enero del 2022</t>
  </si>
  <si>
    <t>COMUNICACIONES</t>
  </si>
  <si>
    <t>No comunicar de manera oportuna y adecuada el acontecer Institucional.</t>
  </si>
  <si>
    <t xml:space="preserve">Servicio de mantenimiento a los equipos existentes para el control de las descargas eléctricas, mantenimiento preventivo identificado para Radio, TV y prensa </t>
  </si>
  <si>
    <t xml:space="preserve">Se realizó la gestión para el mantenimiento de los equipos Mac con los que cuenta la Dirección de Comunicaciones. 
Se relacionan: la solicitud de cotización y la respuesta de la cotización  
</t>
  </si>
  <si>
    <t xml:space="preserve">Gestionar el mantenimiento a los equipos MAC </t>
  </si>
  <si>
    <t xml:space="preserve">Se realizó el mantenimiento a los quipos Mac con los que cuenta la Dirección de Comunicaciones en el segundo semestre 2021. </t>
  </si>
  <si>
    <t xml:space="preserve">ORDEN DE PRESTACION DE SERVICIOS: 2021002561 </t>
  </si>
  <si>
    <t xml:space="preserve">Manteniendo preventivo de las cámaras fotográficas y de video </t>
  </si>
  <si>
    <t xml:space="preserve">Se revisó el diagnóstico y las cotizaciones que se obtuvieron el año pasado por las empresas a las que se les solicito las cotizaciones en el que se determinó incluir dentro del proyecto que se adelanta en la actualidad el mantenimiento preventivo y correctivo de las mismas. 
Adicional se compraron: 
• Una Cámara marca SONY FULL FRAME, número de orden: 2021001177
• Dos Cámaras marca CANNON EOS RP CON LENTE DE 24-105 MM F/4-7.1 OBJETIVO Numero de orden: 2021001310
Esto con el objetivo de renovar tecnológicamente la fotografía y video 
</t>
  </si>
  <si>
    <t xml:space="preserve">Gestionar el manteniendo preventivo de las cámaras fotográficas y de video </t>
  </si>
  <si>
    <t xml:space="preserve">1. Orden de consultoría No 2022000084
2. Orden de consultoría No 2022000089
</t>
  </si>
  <si>
    <t xml:space="preserve">Se realizó la solicitud de cotización para la compra de:  
• Compra de un trípode manfrotti
• Estabilizador para cámara zhiyn crane 3s pro y 8 audífonos
• Compra de un micrófono inalámbrico y un aro de luz para fotografía
• Mavic air 2 fly more combo
</t>
  </si>
  <si>
    <t xml:space="preserve">Se realizó la compra de:  
• Compra de un trípode manfrotti
• Estabilizador para cámara zhiyn crane 3s pro y 8 audífonos
• Compra de un micrófono inalámbrico y un aro de luz para fotografía
• Mavic air 2 fly more combo
</t>
  </si>
  <si>
    <t xml:space="preserve">• Compra de un trípode manfrotti. Número de compra: 2021000745
• Estabilizador para cámara zhiyn crane 3s pro y 8 audífonos. Número de compra: 2021001369
• Compra de un micrófono inalámbrico y un aro de luz para fotografía. Número de compra: 2021000735
• Mavic air 2 fly more combo. Número de compra: 2021000361
</t>
  </si>
  <si>
    <t>Renovación de equipos MAC</t>
  </si>
  <si>
    <t>Se realizó la solicitud de cotización de una estación audiovisual pro retina de 13 pulgadas</t>
  </si>
  <si>
    <t xml:space="preserve">Gestionar la adquisición de un equipo Mac </t>
  </si>
  <si>
    <t>Se realizó la compra de una estación audiovisual pro retina de 13 pulgadas</t>
  </si>
  <si>
    <t>Número de orden 2021001540</t>
  </si>
  <si>
    <t>Mantenimiento preventivo de los equipos ubicados en estudios y transmisores, Emisoras UIS</t>
  </si>
  <si>
    <t xml:space="preserve">Se realizó comunicación con la División de Mantenimiento Tecnológico en el que se incluyeron algunos equipos para el mantenimiento preventivo.  
Al inicio del 2022 se gestionó que por parte de Mantenimiento tecnológico el mantenimiento preventivo de las emisoras mediante orden de prestación de Servicios No 202200022
</t>
  </si>
  <si>
    <t xml:space="preserve">Gestionar el mantenimiento preventivo de los equipos especializados en Emisoras UIS </t>
  </si>
  <si>
    <t>Se realizan los mantenimientos preventivos de los equipos de cómputo y el Mantenimiento preventivo mensual de las antenas de las emisoras</t>
  </si>
  <si>
    <t xml:space="preserve">Se adjunta en la carpeta de acción y sub carpeta Mantenimiento equipos Dir.com algunos de los mantenimientos realizados por la División de Mantenimiento Tecnológico y la empresa INERLA que se contrató mediante orden de prestación de Servicios No 202200022. </t>
  </si>
  <si>
    <t>Capacitación interna dirigida a: los grupos de radio, televisión, prensa, a los comunicadores de las UAA y a los comunicadores de las sedes regionales.</t>
  </si>
  <si>
    <t xml:space="preserve">En el segundo semestre se desarrolló la capacitación de comunicación asertiva, se adjunta el listado de las personas que participaron de la capacitación  </t>
  </si>
  <si>
    <t>Desarrollar plan de Capacitación para atender requerimientos especiales de cada Grupo de Comunicaciones y de los comunicadores de las otras UAA y de las sedes regionales.</t>
  </si>
  <si>
    <t>Se desarrolló la capacitación de comunicación asertiva</t>
  </si>
  <si>
    <t xml:space="preserve">Se adjuntan algunos certificados de la capacitación </t>
  </si>
  <si>
    <t xml:space="preserve">Aumentar los productos comunicativos que permitan difundir de forma efectiva la información al público interno y externo. </t>
  </si>
  <si>
    <t xml:space="preserve">Durante el 2021 se plantearon tres programas de gestión que desarrollaron durante el año 2021.
1. Producción de seriado audiovisual web dedicado a la divulgación de ciencia desde la universidad y dirigido a la comunidad fase IV
2. Creación, producción y emisión de nuevos contenidos audiovisuales de la UIS fase IV
3. Posicionamiento de las redes sociales de la UIS como canal de difusión del quehacer institucional fase IV
</t>
  </si>
  <si>
    <t>Desarrollar y/o mejorar productos comunicativos que permitan difundir de forma efectiva la información al público interno y externo.</t>
  </si>
  <si>
    <t>Se desarrollaron los productos propuesto en los programas de gestión durante el segundo semestre 2021</t>
  </si>
  <si>
    <t xml:space="preserve">Se adjunta los informes en la carpeta acción, subcarpeta aumentar los productos comunicativos </t>
  </si>
  <si>
    <t>Falencias en el manejo técnico de la fonoteca (RADIO y T.V)</t>
  </si>
  <si>
    <t xml:space="preserve">En el mantenimiento realizado a los equipos Mac se realizó el cambio de los discos duros de los equipos para mejorar y salvaguardar el archivo, adicional se mantuvieron los discos que fueron retirados como discos extraíbles y de respaldo.  </t>
  </si>
  <si>
    <t xml:space="preserve">Adquisición de un equipo para el almacenamiento y conservación de los archivos de televisión. </t>
  </si>
  <si>
    <t xml:space="preserve">
Se realizaron cambio de los discos Mac, ORDEN DE PRESTACION DE SERVICIOS: 2021002561 y desde la Dirección de comunicaciones se está trabajando en un proyecto de inversión dirigido al área de Televisión y Radio en la que se incluirá el almacenamiento y el mantenimiento preventivo y correctivo de las cámaras de video y fotográfica.   
</t>
  </si>
  <si>
    <t>Se realizó la gestión ante el señor Rector quien aprobó la contratación de dos órdenes de consultoría:
1.  Diseñar, proponer y acompañar la elaboración documentos necesarios para la adquisición e instalación de equipos y la adecuación y puesta en funcionamiento del estudio de televisión de la UIS en el Campus principal de Bucaramanga. Orden de consultoría No 2022000084
2. Asesorar, hacer seguimiento y dar concepto para el proceso de licitación pública tendiente a la adecuación del estudio, compra e instalación de los equipos en la cabina y funcionamiento definitivo de la sede alterna de emisoras UIS en el Campus Principal de Bucaramanga. Orden de consultoría No 2022000089</t>
  </si>
  <si>
    <t>Sistema escalable para el almacenamiento y conservación de los archivos de la fonoteca.</t>
  </si>
  <si>
    <t xml:space="preserve">En la actualidad se cuenta con el equipo escalable en el que paulatinamente se realiza el traslado de la información que se desarrolla en las Emisoras UIS </t>
  </si>
  <si>
    <t xml:space="preserve">Digitalizar los archivos e información que se encuentran en la fonoteca  </t>
  </si>
  <si>
    <t>Se continúa realizando el traslado de la información al equipo escalable con el que cuenta las Emisoras UIS y se está organizando los audios sonoros que se trabajan durante el 2022</t>
  </si>
  <si>
    <t xml:space="preserve">la información se encuentra en el equipo escalable. </t>
  </si>
  <si>
    <t>Inadecuada proyección de la imagen institucional</t>
  </si>
  <si>
    <t>Manual de Identidad Visual Corporativa ubicado en la página web de las UIS, micrositio Dirección de Comunicaciones</t>
  </si>
  <si>
    <t xml:space="preserve">Se realiza revisión de los productos comunicativos que son direccionados a la Dirección de Comunicaciones, adicional se cuenta publicado en el micrositio de la Dirección de Comunicaciones de la página UIS el manual de identidad visual.   </t>
  </si>
  <si>
    <t xml:space="preserve">Desarrollar video tutorial del Manual de Identidad Visual Corporativa </t>
  </si>
  <si>
    <t xml:space="preserve">Se desarrolló el guion para la elaboración del manual de identidad visual y adicional se está trabajando en una propuesta que permita algunas modificaciones en el manual para presentar al señor Rector  </t>
  </si>
  <si>
    <t xml:space="preserve">Se adjunta el guion del manual de identidad en la carpeta de acción subcarpeta manual de identidad </t>
  </si>
  <si>
    <t>Aumentar los productos comunicativos que permitan difundir de forma efectiva la información al público interno y externo</t>
  </si>
  <si>
    <t xml:space="preserve">
Ver Anexo No. 01 y 02</t>
  </si>
  <si>
    <t>Desarrollar y/o mejorar productos comunicativos que permitan difundir de forma efectiva la información al público interno y externo</t>
  </si>
  <si>
    <r>
      <t xml:space="preserve">Se generaron 168 emisiones de productos comunicativos en diferentes medios de comunicación (flash informativos, redes sociales, correos electrónicos, radio, canales de televisión comunitarios y sitios web de noticias), buscando fortalecer la imagen institucional con un impacto visual que genere reconocimiento y recordación de la marca institucional atrayendo nuevo publico objetivo.
</t>
    </r>
    <r>
      <rPr>
        <b/>
        <sz val="11"/>
        <color rgb="FF000000"/>
        <rFont val="Humanst521 BT"/>
        <family val="2"/>
      </rPr>
      <t xml:space="preserve">Meta: </t>
    </r>
    <r>
      <rPr>
        <sz val="11"/>
        <color rgb="FF000000"/>
        <rFont val="Humanst521 BT"/>
        <family val="2"/>
      </rPr>
      <t xml:space="preserve">100 - </t>
    </r>
    <r>
      <rPr>
        <b/>
        <sz val="11"/>
        <color rgb="FF000000"/>
        <rFont val="Humanst521 BT"/>
        <family val="2"/>
      </rPr>
      <t>Resultado obtenido</t>
    </r>
    <r>
      <rPr>
        <sz val="11"/>
        <color rgb="FF000000"/>
        <rFont val="Humanst521 BT"/>
        <family val="2"/>
      </rPr>
      <t>: 168</t>
    </r>
  </si>
  <si>
    <t>Ver Anexo A
Ver Anexo No. 01 y 02</t>
  </si>
  <si>
    <t>Cronograma de actividades de Comunicaciones.
Formato de solicitud de servicio FCI 31.
(Sede Barbosa)</t>
  </si>
  <si>
    <t xml:space="preserve">Enviar agenda de actividades que requieran apoyo del proceso de comunicación institucional.
Nota: La solicitud se deberán tramitar en su momento a través del formato de solicitud de servicio FCI 31. </t>
  </si>
  <si>
    <r>
      <t xml:space="preserve">Se realizaron 105 solicitud de servicios al proceso de Comunicación Institucional entre el periodo comprendido de junio 2021 a junio 2022 a través del registro FCI.31.  
</t>
    </r>
    <r>
      <rPr>
        <b/>
        <sz val="11"/>
        <color rgb="FF000000"/>
        <rFont val="Humanst521 BT"/>
        <family val="2"/>
      </rPr>
      <t>Meta</t>
    </r>
    <r>
      <rPr>
        <sz val="11"/>
        <color rgb="FF000000"/>
        <rFont val="Humanst521 BT"/>
        <family val="2"/>
      </rPr>
      <t xml:space="preserve">: 20 - </t>
    </r>
    <r>
      <rPr>
        <b/>
        <sz val="11"/>
        <color rgb="FF000000"/>
        <rFont val="Humanst521 BT"/>
        <family val="2"/>
      </rPr>
      <t>Resultado obtenido:</t>
    </r>
    <r>
      <rPr>
        <sz val="11"/>
        <color rgb="FF000000"/>
        <rFont val="Humanst521 BT"/>
        <family val="2"/>
      </rPr>
      <t xml:space="preserve"> 105</t>
    </r>
  </si>
  <si>
    <t>Desarrollar y o mejorar productos comunicativos que permitan difundir de forma efectiva la información al público interno y externo</t>
  </si>
  <si>
    <t xml:space="preserve">100% Avance </t>
  </si>
  <si>
    <t xml:space="preserve">Se han realizado las publicaciones compartidas en redes sociales. </t>
  </si>
  <si>
    <t xml:space="preserve">La evidencia  se encuentra una carpeta digital </t>
  </si>
  <si>
    <t>Cronograma de actividades de Comunicación Institucional Formato FCI 31 Solicitud de Servicios Sedes Regionales</t>
  </si>
  <si>
    <t xml:space="preserve">A través del Formato FCI 31 se atendieron las solicitudes de servicios de los diferentes procesos que desarrolla UIS Barrancabermeja </t>
  </si>
  <si>
    <t>Se han recibido solicitudes en el Formato 
FCI 31</t>
  </si>
  <si>
    <t xml:space="preserve">La evidencia se encuentra en una carpeta digital </t>
  </si>
  <si>
    <t>Aumentar los productos comunicativos que permitan difundir de forma efectiva la información al público interno y externo.</t>
  </si>
  <si>
    <t xml:space="preserve">Adjunto 2 actas del comité primario donde se consolida la información desde el área de comunicación institucional. Las demás reposan en escritorio de la secretaria de sede.
Cronograma de actividades
</t>
  </si>
  <si>
    <t>Se han realizado publicaciones en las redes sociales, se han elaborado campañas de divulgación y promoción de los programas académicos de la UIS</t>
  </si>
  <si>
    <t xml:space="preserve">Cronograma de actividades de Comunicaciones realizado por parte de cada una de las sedes. </t>
  </si>
  <si>
    <t>Formato de solicitud de servicio FCI 31.</t>
  </si>
  <si>
    <t>Enviar agenda de actividades que requieran apoyo del proceso de comunicación institucional. 
Nota: La solicitud se deberán tramitar en su momento a través del formato de solicitud de servicio FCI 31.</t>
  </si>
  <si>
    <t>La atención a solicitudes se realizó de acuerdo a la información suministrada por parte del beneficiario en el formato FCI.31</t>
  </si>
  <si>
    <t>Se adjuntan dos solicitudes FCI.31 elegidas aleatoriamente. Las demás solicitudes reposan en el escritorio del profesional de Comunicación Institucional de la Sede.</t>
  </si>
  <si>
    <t>No comunicar de manera oportuna</t>
  </si>
  <si>
    <t>No comunicar el acontecer institucional de manera oportuna (Ver mapa de riesgos)</t>
  </si>
  <si>
    <t>Solicitud de aprobación a la división responsable de la información a divulgar en el producto comunicativo.</t>
  </si>
  <si>
    <t>Desarrollar campañas en los diferentes medios para divulgar las actividades académico administrativas realizadas en la Sede.</t>
  </si>
  <si>
    <t xml:space="preserve"> Evidencias adjuntas. (Carpeta #1)  </t>
  </si>
  <si>
    <t xml:space="preserve">Capacidad  limitada de Producción  Audiovisual.                        Proceso: Comunicación Institucional. 
(SEDE SOCORRO) </t>
  </si>
  <si>
    <t xml:space="preserve">Gestionar la vinculación de un auxiliar </t>
  </si>
  <si>
    <t>No se dio la resolución se autorizaron auxiliares del auxilios de sostenimiento de la Sede que facilitaron del proceso</t>
  </si>
  <si>
    <t>Cronograma de actividades de Comunicaciones.
Solicitudes de servicio FCI 31.
(Sede Socorro)</t>
  </si>
  <si>
    <t>Establecer agenda de actividades que requieran apoyo del proceso de Comunicaciones mediante el formato FCI.31
Nota: Las solicitudes se deberán tramitar en su momento a través del formato de solicitud de servicio FCI 31.</t>
  </si>
  <si>
    <t>Se reciben las solicitudes a través del formato FCI.31 enviadas a través de correo electrónico</t>
  </si>
  <si>
    <t>Se adjuntan 7 solicitudes como evidencia, las demás solicitudes se encuentran en el equipo de comunicación institucional. (Carpeta #3)</t>
  </si>
  <si>
    <t xml:space="preserve">GESTIÓN DOCUMENTAL </t>
  </si>
  <si>
    <t xml:space="preserve">RECURSOS TECNOLÓGICOS </t>
  </si>
  <si>
    <t>Incumplimiento en el servicio</t>
  </si>
  <si>
    <t>Incumplimiento en el servicio ya sea porque no se ejecutan las acciones o controles</t>
  </si>
  <si>
    <t xml:space="preserve"> Plan De Mantenimiento Preventivo Anual</t>
  </si>
  <si>
    <t>Se adjuntan FRT.24 con la programación y ejecución del plan anual de mantenimiento preventivo y algunos de los mantenimientos ejecutados</t>
  </si>
  <si>
    <t>Gestionar la contratación de personal</t>
  </si>
  <si>
    <t>Se adjuntan las Ordenes de los Orden de Prestación de Servicios contratados</t>
  </si>
  <si>
    <t>Falla posterior a los servicios prestados por la División de Mantenimiento Tecnológico</t>
  </si>
  <si>
    <t>El servicio brindado no sea de calidad, tanto en repuestos, proveedores como el personal interno.</t>
  </si>
  <si>
    <t xml:space="preserve">Se realiza seguimiento a las encuestas de satisfacción a los usuarios en las ordenes de prestación de servicios </t>
  </si>
  <si>
    <t>SIMAT</t>
  </si>
  <si>
    <t>No se adjuntan evidencias, pero es el sistema por el cual se han asignado las órdenes de trabajo - Nuevas versiones - Mantenimiento Tecnológico</t>
  </si>
  <si>
    <t>Enviar comunicación a los Jefes de Unidad sobre la importancia del envío de manuales a la División y notificar a la Comunidad Universitaria</t>
  </si>
  <si>
    <t>Correo enviado a la comunidad universitaria</t>
  </si>
  <si>
    <t>Realizar encuestas de satisfacción</t>
  </si>
  <si>
    <t>Se realizan encuestas de satisfacción a cada orden de trabajo cerrada mediante el SIMAT, se adjunta pantallazo de ejemplo de las preguntas y son evaluados en el informe de desempeño, los cuales se adjuntan también</t>
  </si>
  <si>
    <t>Realizar reuniones con el equipo de trabajo con el objetivo de conocer el motivo de demora en cierre de Órdenes de Trabajo y gestionar capacitaciones en caso de requerirse</t>
  </si>
  <si>
    <t>se adjuntan actas de las 2 reuniones realizadas con el personal</t>
  </si>
  <si>
    <t>Evaluación de proveedores</t>
  </si>
  <si>
    <t>Todas las Ordenes realizadas en el sistema cuentan con la evaluación y se realiza el respectivo reporte a gestión transparente, se adjuntan algunas de las evaluaciones realizadas</t>
  </si>
  <si>
    <t>Generar instructivo con el procedimiento de inscripción</t>
  </si>
  <si>
    <t>Se genera el instructivo o paso a paso para ser enviado a los proveedores en caso de ser necesario</t>
  </si>
  <si>
    <t>Se adjunta imagen del paso a paso con la ubicación de la nueva página de la Universidad Industrial de Santander</t>
  </si>
  <si>
    <t>Base de datos de proveedores</t>
  </si>
  <si>
    <t xml:space="preserve">Siempre se hace la respectiva revisión de la base de datos de la Universidad con los proveedores inscritos </t>
  </si>
  <si>
    <t>Seguimiento ejecución de las órdenes de compra</t>
  </si>
  <si>
    <t>Se cumplen con los procedimientos de contratación en la ejecución de los contratos</t>
  </si>
  <si>
    <t>Se adjunta documentación que también se sube a gestión transparente</t>
  </si>
  <si>
    <t>Documentación del proceso</t>
  </si>
  <si>
    <t xml:space="preserve">Actualización de la documentación del proceso, no se adjuntan evidencias, se encuentra en la Intranet - Proceso Recursos Tecnológicos </t>
  </si>
  <si>
    <t>Informar a las Unidades el tiempo apropiado para realizar dicho traslado</t>
  </si>
  <si>
    <t xml:space="preserve">se adjunta un ejemplo de las cuentas enviadas a cada Unidad Académico Administrativa </t>
  </si>
  <si>
    <t>Análisis de indicadores nivel de satisfacción del servicio</t>
  </si>
  <si>
    <t>Se realiza el análisis del nivel de satisfacción mediante el informe de desempeño los cuales se adjuntan</t>
  </si>
  <si>
    <t>Mantener actualizados los procedimientos de la DMT y los canales de información con la Comunidad Universitaria</t>
  </si>
  <si>
    <t>Se realiza actualización de la documentación requerida del proceso</t>
  </si>
  <si>
    <t>Pantallazos de la actualización de la intranet con fechas del periodo junio 2021 - junio 2022</t>
  </si>
  <si>
    <t>Lista de chequeo contratación</t>
  </si>
  <si>
    <t>Se realiza la revisión de la lista de chequeo de contratación, solamente que no se incluye ya en los contratos organizados teniendo en cuenta lineamientos de la TRD y Gestión Documental</t>
  </si>
  <si>
    <t>Reportar fallas o solicitar actualizaciones a la División de Servicios de Información sobre el SIMAT</t>
  </si>
  <si>
    <t>Enviar instructivo para el embalaje de equipos delicados a la Comunidad Universitaria</t>
  </si>
  <si>
    <t>Se realiza envío del instructivo y se publica en el micrositio de la División</t>
  </si>
  <si>
    <t>Realizar las reprogramaciones apropiadas</t>
  </si>
  <si>
    <t>Cuando es pertinente se reprograman las actividades</t>
  </si>
  <si>
    <t>Ejecutar el Plan Anual de Mantenimiento Preventivo</t>
  </si>
  <si>
    <t>Realizar de manera oportuna las solicitudes de servicio a la División Planta Física</t>
  </si>
  <si>
    <t>Informar a la comunidad la importancia del cuidado de los equipos</t>
  </si>
  <si>
    <t>Se realiza envío del documento y se publica en el micrositio de la División</t>
  </si>
  <si>
    <t>Realizar reuniones oportunas con el personal de la División de Mantenimiento Tecnológico con el objetivo conocer avances en el desarrollo de actividades</t>
  </si>
  <si>
    <t>Se adjuntan actas de las 2 reuniones realizadas con el personal</t>
  </si>
  <si>
    <t>Informar a la comunidad universitaria de los servicios brindados en la División de Mantenimiento Tecnológico</t>
  </si>
  <si>
    <t xml:space="preserve">Se envía correo a la comunidad y se encuentra publicado en el micrositio </t>
  </si>
  <si>
    <t>Realizar instructivos sobre el cuidado de los equipos e informar a la comunidad</t>
  </si>
  <si>
    <t>Correos enviados y documentación</t>
  </si>
  <si>
    <t>Gestionar contratación y capacitación de personal</t>
  </si>
  <si>
    <t>Informar a las Unidad Académico Administrativa, Laboratorio y Sedes el uso de formatos para la planificación interna de mantenimientos preventivos</t>
  </si>
  <si>
    <t>Realizar seguimiento del post servicio</t>
  </si>
  <si>
    <t>No se realizó encuesta pero se hace el seguimiento mediante las encuestas de satisfacción en el SIMAT</t>
  </si>
  <si>
    <t>Evaluación proveedores</t>
  </si>
  <si>
    <t>Todas las Ordenes realizadas en el sistema cuentan con la evaluación docente y se realiza el respectivo reporte a gestión transparente</t>
  </si>
  <si>
    <t>Se adjuntan algunas evaluaciones a proveedores</t>
  </si>
  <si>
    <t xml:space="preserve">UISALUD </t>
  </si>
  <si>
    <t>R1. No garantizar una adecuada afiliación</t>
  </si>
  <si>
    <t>Depuración  mensual de la base de datos a través del modulo de afiliados</t>
  </si>
  <si>
    <t xml:space="preserve">
Con la implementación y activación del modulo de consulta  en el sistema de nuevas versiones  a partir del 17 de junio/22 se puede realizar en momento real la revisión y descargue en Excel de la base de datos de UISALUD de acuerdo a los criterios necesarios, así mismo realizar las actualizaciones y novedades presentadas 
Anexo 1.1 Depuración mensual base de datos UISALUD</t>
  </si>
  <si>
    <t>Se lleva una carpeta de afiliación con los correspondientes soportes suministrados por los afiliados</t>
  </si>
  <si>
    <t>En el proceso de afiliación se crea la carpeta del afiliado donde se archiva toda  la documentación requerida en la afiliación,  así como  la documentación referente a sus posteriores novedades
Anexo 1.2.</t>
  </si>
  <si>
    <t>Socialización ingreso del usuario el reglamento de UISALUD y publicación permanente en la pagina web de la Unidad.</t>
  </si>
  <si>
    <t>En el proceso de afiliación la trabajadora social, comunica al nuevo afiliado el reglamento y solicita la firma por parte de los afiliados en el Formato FUD.10 y se archiva en la carpeta del afiliado.
Así mismo el reglamento se encuentra publicado permanentemente en la pagina web en el micro sitio establecido para UISALUD.
Anexo 1.3 FUD.10 Socialización de reglamento de prestación de servicios y derechos y deberes  UISALUD
Anexo 1.4 Publicación Reglamento UISALUD en pagina web</t>
  </si>
  <si>
    <t xml:space="preserve">Se realiza cruce de la base de datos institucional con el ADRES para verificar multiafiliación </t>
  </si>
  <si>
    <t xml:space="preserve">  Los días miércoles y viernes debe reportarse mediante la plataforma establecida por el ADRES carta de remisión y el archivo ME de ingresos y el archivo NE de novedades en el caso que se presenten, previo proceso de validación de los archivos. Posteriormente el ADRES en el sitio FTP realiza la retroalimentación cargando la base de datos ajustada y el reporte de casos identificados de multiafiliación.
Anexo 1.5.1. BDEX CARGUE 22062022
Anexo 1.5.2. BDEX CARGUE 24062022
Anexo 1.6 BDEX Sitio ftp Archivos UISALUD
Anexo 1.7 BDEX Auditoria Retroalimentación </t>
  </si>
  <si>
    <t xml:space="preserve">Se solicita  de manera aleatoria la actualización de datos a los afiliados para verificar multiafiliaciones </t>
  </si>
  <si>
    <t>No aplica debido a la constante actualización de la base de datos y reporte de multiafilaciones a través del ADRES.</t>
  </si>
  <si>
    <t xml:space="preserve">Realización de  análisis de situaciones o quejas presentadas por el usuario por fallas del proceso de afiliación </t>
  </si>
  <si>
    <t>No se presentaron quejas por fallas en la Afiliación durante el  periodo del Informe.</t>
  </si>
  <si>
    <t>Mantenimiento mensual de  la actualización de la base de datos de acuerdo a lo establecido en el Decreto 1637 del 2006 (RUAF) y Resoluciones 3755 y 2455  del 2008, o normas que la modifiquen o sustituyan</t>
  </si>
  <si>
    <t xml:space="preserve">Se modifica por el reporte al ADRES, mediante los procesos del BDEX.   Los días miércoles y viernes debe reportarse mediante la plataforma establecida por el ADRES el archivo ME de ingresos y el archivo NE de novedades en el caso que se presenten, previo proceso de validación de los archivos. </t>
  </si>
  <si>
    <t>Actualización permanente en la base de datos de los  documentos aportados por el usuario  garantizando el archivo oportuno  en la carpeta  de afiliación   y cumplimiento ante el ADRES</t>
  </si>
  <si>
    <t>En cada afiliación se solicita la documentación requerida mediante el Procedimiento PUD.01 y es archivada en la carpeta que se genera para cada afiliado. Así mismo mediante el reporte de los días miércoles y viernes al ADRES se incluyen todas las novedades presentadas por los afiliados, de igualmente a con una vez presentada la novedad se realiza el ajuste en el sistema de Nuevas versiones
Anexo 1.1 Soporte depuración mensual base de datos UISALUD
Anexo 1.5.1. BDEX CARGUE 22062022</t>
  </si>
  <si>
    <t xml:space="preserve">Realiza revisión con periodicidad mensual en la base de datos los hijos,  que cumplirán 18 y 25 años en el mes subsiguiente,  con el objeto de notificar al cotizante </t>
  </si>
  <si>
    <t>Mensualmente de manera automática el sistema genera un correo con los afiliados activos que presentan vencimiento de edad, posteriormente se verifica la información en los documentos del afiliado y se procede a enviar comunicación  indicando el retiro o solicitud de documentos según sea el caso de acuerdo a la edad cumplida.
Anexo 1.8 Lista de afiliados con vencimiento de edad
Anexo 1.9 Solicitud suministro de Información I -Afiliado 18 años
Anexo 1.10 Retiro beneficiario por cumplimiento de edad-25 Años</t>
  </si>
  <si>
    <t>R2. Pérdida de potenciales afiliados o disminución de afiliados cotizantes</t>
  </si>
  <si>
    <t>Procedimiento de  inducción para dar a conocer la institución a las funcionarios que ingresan a la UIS</t>
  </si>
  <si>
    <t>En cada vinculación de funcionarios de la UNIVERSIDAD se cuenta con un espacio para la participación de UISALUD, donde se realiza la respectiva inducción.
Anexo 2.2 Inducción Funcionarios UIS-UISALUD</t>
  </si>
  <si>
    <t>Realizar cruce de información de los funcionarios que se vinculan a la Universidad y los que se afilian a UISALUD</t>
  </si>
  <si>
    <t>Semestralmente la trabajadora social realiza  un cruce de los funcionarios que se vinculados con la universidad con derecho a afiliación a UISALUD, y los nuevos afiliados, con el fin de identificar posibles afiliados y realiza la respectiva afiliación.
Anexo 2.1 Cruce empleados UIS VINCULADOS- AFILIADOS UISALUD</t>
  </si>
  <si>
    <t xml:space="preserve">Implementar un programa de inducción para los nuevos afiliados a UISALUD (presentación de servicios y motivación de vinculación a  programas de P y P) </t>
  </si>
  <si>
    <t xml:space="preserve">Se cuenta con la presentación  de inducción a los nuevos afiliados sobre los programas
2.3 Programas de Py P </t>
  </si>
  <si>
    <t xml:space="preserve">R3. Falta de oportunidad en la atención asistencial por parte de la red contratada    </t>
  </si>
  <si>
    <t>Cuando el usuario reporta se gestiona directamente ante la red contratada</t>
  </si>
  <si>
    <t>En los casos en que se presenta falta de oportunidad en la gestión contratada en el área de coordinación médica se realiza la gestión directamente con la entidad o  se gestiona a con otro prestador, hecho evidenciable en el sistema de información asistencial, no se anexa por ser información sensible correspondiente a la Historia clínica.</t>
  </si>
  <si>
    <t>Ejecutar reuniones de  comité según cronograma establecido para seguimiento de casos covid de UISALUD</t>
  </si>
  <si>
    <t xml:space="preserve">Semanalmente se hacen entre 3 y 5 reuniones de seguimiento de acuerdo al volumen de casos presentados, de igual manera a la fecha se han realizado 10910 seguimientos
Anexo 3.1 Consolidado seguimientos covid </t>
  </si>
  <si>
    <t>Se realiza auditoria a las entidades de la red externa contratada.</t>
  </si>
  <si>
    <r>
      <t xml:space="preserve">Se realizaron durante el periodo 18 auditorias a la red externa, de las cuales 3 fueron realizadas en clínicas, 4 a laboratorios, 10 en IPS y 1 en </t>
    </r>
    <r>
      <rPr>
        <sz val="11"/>
        <rFont val="Humanst521 BT"/>
        <family val="2"/>
      </rPr>
      <t>entidades de apoyo</t>
    </r>
    <r>
      <rPr>
        <sz val="11"/>
        <color rgb="FF000000"/>
        <rFont val="Humanst521 BT"/>
        <family val="2"/>
      </rPr>
      <t>.  Los informes con sus respectiva acta de apertura y lista de chequeo reposan en la carpeta de AUDITORIAS EXTERNAS.</t>
    </r>
  </si>
  <si>
    <t>Realización de estudio de suficiencia de red con el objeto de ofertar los servicios de acuerdo con las necesidades observadas</t>
  </si>
  <si>
    <t>Anualmente de acuerdo al análisis realizado, se determina la red externa a  contratar.
Anexo 3.2 Análisis de Suficiencia de la Red prestadora de servicios de salud UISALUD</t>
  </si>
  <si>
    <t>Verificación mensual de los estándares de oportunidad en la prestación del servicio de la red contratada</t>
  </si>
  <si>
    <t>Mensualmente se realiza consolidado de los estándares de oportunidad de los servicios prestados por los médicos  especialistas externos, verificando que se encuentren dentro de las metas establecidas.
Anexo 3.3 Estándar de oportunidad especialistas externos</t>
  </si>
  <si>
    <t>Seguimiento al cumplimiento de las obligaciones contractuales de la red contratada, mediante el informe de supervisión.</t>
  </si>
  <si>
    <t>Los contratos ejecutados cuentan con su respectivo informe de supervisión donde se verifica las obligaciones contractuales, reposan en el sistema de nuevas versiones.</t>
  </si>
  <si>
    <t>Envío de  carta de autorización de servicios a la RUSS, informando el medio de comprobación de derechos y línea 018000</t>
  </si>
  <si>
    <t>En los casos en que los usuarios deben desplazarse a otras ciudades donde se cuente con convenio con Universidades, se le entrega carta autorizando la prestación de los servicios al usuario por parte de la Universidad sede correspondiente.
3.4  Carta para servicio RUSS</t>
  </si>
  <si>
    <t xml:space="preserve">Cargue en pagina web y medios electrónicos la base de datos actualizada  de UISALUD para que sea soporte en la atención de la red externa </t>
  </si>
  <si>
    <t>La base de datos en pagina web se encuentra permanentemente actualizada, semanalmente en la medida que se generan las novedades de acuerdo a los reportes del BDEX y lo reportado por los afiliados</t>
  </si>
  <si>
    <t xml:space="preserve"> R4. Demora en la definición del diagnostico y manejo terapéutico  al usuario</t>
  </si>
  <si>
    <t>En el comité de dirección se realiza seguimiento a los casos de paciente que amerita algún tipo de seguimiento en particular.</t>
  </si>
  <si>
    <t>Concertar con la red de profesionales adscritos el acceso a la historia clínica electrónica de los pacientes.</t>
  </si>
  <si>
    <t>Se cuenta con el acceso en línea por parte de 1 de los prestadores como prueba piloto.</t>
  </si>
  <si>
    <t>Evaluación anual de  la satisfacción del usuario</t>
  </si>
  <si>
    <t xml:space="preserve">Se realiza la medición anual y se cuenta con una medición realizada en los el segundo semestre del año 2021, en el cual se obtuvo una medición en el rol asegurador de 91 % y en el rol prestador de 94%
Anexo 4.1 Satisfacción del cliente </t>
  </si>
  <si>
    <t>Establecer en el procedimiento de contratación de prestación de servicios asistenciales la inclusión de pólizas de responsabilidad civil</t>
  </si>
  <si>
    <t>De acuerdo a la contratación realizada y a lo establecido todo contrato de servicios asistenciales cuentan con póliza de responsabilidad civil, solicitada desde el proceso de invitación.</t>
  </si>
  <si>
    <t>Se realiza junta médica para la evaluación de los casos detectados</t>
  </si>
  <si>
    <t>Se realiza junta medica en los casos que se requieran alguna evaluación en particular.</t>
  </si>
  <si>
    <t>Seguimiento a casos especiales de manera periódica en el comité de dirección</t>
  </si>
  <si>
    <t>Se presentaron 55 casos de seguimiento  a casos especiales durante el periodo Julio de 2021  a Junio de 2022</t>
  </si>
  <si>
    <t>Inclusión de póliza civil medica para la prestación de servicios asistenciales</t>
  </si>
  <si>
    <t>En la carpeta de cada contrato se identifica la póliza de civil medica para la prestación de servicios asistenciales</t>
  </si>
  <si>
    <t>R5. Inadecuada prestación directa del servicio en cuanto a pertinencia, accesibilidad y oportunidad.</t>
  </si>
  <si>
    <t>Personal asistencial sensibilizado acerca de las políticas y cumplimiento de horarios</t>
  </si>
  <si>
    <t>Teniendo en cuenta que actualmente el reporte no es posible generarlo, no se ha realizado la respectiva retroalimentación.  Se esta generando un aplicativo al sistema de información para garantizar el desarrollo de este control</t>
  </si>
  <si>
    <t>Establecer y ejecutar un plan de capacitación para los funcionarios de UISALUD.</t>
  </si>
  <si>
    <t>Se cuenta con un  plan de capacitación anual, de acuerdo a los requerimientos legales y normativos de la entidad.
5.1 Plan de entrenamiento y Capacitación 2021
5.2 Plan de entrenamiento y capacitación 2022</t>
  </si>
  <si>
    <t>Medición de satisfacción del usuario</t>
  </si>
  <si>
    <t>Establecer un procedimiento de inducción interna para todo el personal que ingresa a UISALUD</t>
  </si>
  <si>
    <t>En el ingreso de personal nuevo a la unidad se realiza la respectiva inducción.
Anexo 5.3 Inducción personal UISALUD</t>
  </si>
  <si>
    <t>Socialización de  los diferentes los canales de comunicación de la Unidad con los usuarios: Página web, correo electrónico, Líneas telefónicas, etc.</t>
  </si>
  <si>
    <t xml:space="preserve">Se cuenta con diferentes medios para transmitir la información de la entidad medios de contacto los cuales están dispuestos en la pagina web </t>
  </si>
  <si>
    <t>Seguimiento mensual al cumplimiento del horario por parte del personal asistencial de la entidad</t>
  </si>
  <si>
    <t>El sistema actual aun no tiene la opción establecida para poder realizar esta medición, se encuentra en desarrollo</t>
  </si>
  <si>
    <t>R6.Incumplimiento de los lineamientos establecidos por UISALUD y la normatividad vigente  en cuanto a la prestación de servicios asistenciales seguros.</t>
  </si>
  <si>
    <t>Se cuenta con un programa y estrategias de seguridad del paciente.</t>
  </si>
  <si>
    <t>La unidad cuenta con  el MUD.05 Manual de seguridad del paciente que contiene el respectivo programa
Anexo 6.1 MUD.05 Manual de seguridad del paciente que contiene el respectivo programa</t>
  </si>
  <si>
    <t>Fortalecer la estrategia de  capacitación en temas relacionados a la seguridad del paciente en la atención asistencial.</t>
  </si>
  <si>
    <t xml:space="preserve">Anualmente se incluye dentro del programa de capacitación.
Anexo 6.2 Informe </t>
  </si>
  <si>
    <t>Seguimiento al cumplimiento del protocolo de eventos adversos</t>
  </si>
  <si>
    <t>Se cuenta con el Comité de seguridad del paciente, durante el periodo se  cuentan con 5 comité realizados donde se realiza el seguimiento al protocolo de eventos adversos.</t>
  </si>
  <si>
    <t>Documentar e implementar del las estrategias de seguridad del paciente y barreras de seguridad en los procedimientos asistenciales.</t>
  </si>
  <si>
    <t>Se encuentran documentadas mediante el manual de seguridad del paciente.
Anexo 6.1 MUD.05 Manual de seguridad del paciente que contiene el respectivo programa</t>
  </si>
  <si>
    <t>Medición del Indicador de gestión de eventos adversos</t>
  </si>
  <si>
    <t>Durante el periodo se presentaron 3 incidentes  2 eventos adversos, a los cuales se les realizo el procedimiento establecido y respectivo plan de acción.</t>
  </si>
  <si>
    <t>R7. No cumplimiento de metas en los  programas de Promoción y Prevención</t>
  </si>
  <si>
    <t xml:space="preserve">Aplicar Estrategias de demanda inducida definidas </t>
  </si>
  <si>
    <t>Se aplican las estrategias de comunicación a través de la pagina web para generar demanda inducida a los programas de PyP.
Anexo 7.1 Comunicado Fortalecer las acciones de promoción y prevención en salud
Anexo 7.2 Comunicado Por leve aumento en casos de contagio por Covid-19, la invitación es a vacunarse y a mantener medidas de bioseguridad y autocuidado
7.3 Comunicado Ante el aumento de casos de Covid-19 y de infecciones respiratorias, los invitamos a fortalecer las medidas de prevención</t>
  </si>
  <si>
    <t>Redefinir  estrategias de demanda inducida</t>
  </si>
  <si>
    <t>Se realizan reuniones de  Planeación de metas promoción y mantenimiento de la salud, donde se hace seguimiento del cumplimiento de las coberturas, revisión de metas, responsables y acciones a realizar, de las cuales se deja registro en Acta.</t>
  </si>
  <si>
    <t>Anexo  7.4 Acta de Planeación de metas promoción y mantenimiento de la salud</t>
  </si>
  <si>
    <t>Están definidos los programas preventivos que realiza la entidad.</t>
  </si>
  <si>
    <t>Los programas preventivos se encuentran de finidos y publicados en la pagina web.
Anexo 7.5  MATERIAL-RUTA-INTEGRAL-DE-ATENCION-PARA-MANTENIMIENTO-DE-LA-SALUD-3280-3</t>
  </si>
  <si>
    <t>Analizar  las causas de inasistencia a programas de p y p</t>
  </si>
  <si>
    <t xml:space="preserve">Se realizan reuniones de  seguimiento donde se  identifican las razones de la inasistencia a los programas de P y P. </t>
  </si>
  <si>
    <t>Están definidos los indicadores de los diferentes programas preventivos que realiza la entidad.</t>
  </si>
  <si>
    <t xml:space="preserve">Se cuenta con un Indicador de Cobertura que tiene una medición y seguimiento trimestral, el cual esta incluido en el informe  trimestral de rendición de cuentas.
Anexo 7.6 Informe Trimestral de  rendición de cuentas </t>
  </si>
  <si>
    <t>Revisar  y ajustar de los procedimientos para el cumplimiento de las Rutas de Atención Integral por ciclos de vida, con fundamento en la normatividad vigente y la evidencia científica</t>
  </si>
  <si>
    <t>Se elaboro el manual de promoción y mantenimiento de la salud, el cual se encuentra aprobado y publicado en la Intranet Código MUD.06, el cual contienen las acciones a seguir para dar cumplimiento con las Rutas de Atención Integral por ciclos de vida, con fundamento en la normatividad vigente y la evidencia científica</t>
  </si>
  <si>
    <t>Anexo 7.7.MUD.06 Manual de promoción y mantenimiento de la salud</t>
  </si>
  <si>
    <t>R8. Aumento de factores de riesgo modificables en la población usuaria</t>
  </si>
  <si>
    <t>Utilización de  los medios de comunicación para brindar educación en salud a los usuarios.</t>
  </si>
  <si>
    <t>A través de los boletines publicados en la pagina web se ha promocionado y realizado indicaciones de educación en salud.</t>
  </si>
  <si>
    <t>Diseñar  estrategias efectivas de difusión y  motivación a los usuarios para garantizar la adherencia a los programas preventivos</t>
  </si>
  <si>
    <t>La difusión de la adherencia a los programas preventivos se realiza a través de boletines y demanda inducida realizada por el área de enfermería
8.3 Boletines
8.4 base y metas demanda Inducida</t>
  </si>
  <si>
    <t xml:space="preserve">Se aplican estrategias de difusión de información a los usuarios </t>
  </si>
  <si>
    <t>En cuanto a las estrategias de difusión de han creado videos pedagógicos con el fin de informar los cambios y nuevos procedimientos ha realizar por los usuarios los cuales se han difundido a través de la pagina web y WhatsApp, de igual manera  a los correos electrónicos los usuarios  llegan los recordatorios de citas y las autorizaciones que han sido solicitadas
8.2 Videos estrategias de Difusión</t>
  </si>
  <si>
    <t>Diseñar estrategias articuladas con la Universidad  para el fortalecimiento de los programas de promoción y prevención</t>
  </si>
  <si>
    <t xml:space="preserve">En  Cumplimiento de los lineamientos del ministerio de salud y protección social se realizo de manera articulada con la división de talento humano, se realizo la convocatoria, se conto con el apoyo de IPS especializadas de la red prestadora.
videos institucionales para promocionar los buenos hábitos en lavado de manos y uso adecuado de tapabocas.  
Diseño y publicación de boletines realizado con la  división de  comunicaciones en donde se han incentivado medida medico preventivas
Trabajo conjunto con la div de talento humano generando Acciones preventivas sobe enfermedades de Riesgo cardiovascular 
</t>
  </si>
  <si>
    <t xml:space="preserve">R9. No disponer de los recursos económicos  necesarios para garantizar el normal funcionamiento de la entidad </t>
  </si>
  <si>
    <t>Se realizan juntas medicas con los pacientes de alto costo para definir manejos terapéuticos  racionales y costo efectivo</t>
  </si>
  <si>
    <t xml:space="preserve">Se realizan juntas medicas con pacientes del alto costo o de patologías complejas(psiquiátricos, etc., lo cual es definido en el comité de dirección. </t>
  </si>
  <si>
    <t>Fortalecer los programas de promoción y prevención, tendientes a fomentar  estilos de vida saludable y detección temprana de la enfermedad</t>
  </si>
  <si>
    <t>Buscar mejores condiciones de negociación con la red de prestadores de servicios de salud y proveedores de medicamentos e insumos (tarifas, descuentos financieros)</t>
  </si>
  <si>
    <t xml:space="preserve"> Se realiza un análisis de tarifas para establecer el máximos en los aumentos anuales, con el fin de obtener las mejores condiciones financieras.
9.1 TARIFAS 2021-2022</t>
  </si>
  <si>
    <t>Soportar las autorizaciones de tratamientos con nuevas tecnologías, en decisiones de juntas medicas basadas en la evidencia científica</t>
  </si>
  <si>
    <t>Se realiza comité técnico científico para la evaluación de nuevas tecnologías de acuerdo a la patología y opciones de tratamiento.  La evidencia reposa en las Actas de Comité técnico científico.</t>
  </si>
  <si>
    <t>El estado de liquidez de la Unidad permite acceder a los descuentos financieros otorgados por los proveedores</t>
  </si>
  <si>
    <t>Durante el primer semestre del 2022 se han obtenido descuentos por valor de $19,516,455 por pronto pago a clínicas y  $7.789.222 por servicios de urgencias cancelados.</t>
  </si>
  <si>
    <t>R10. No cumplimiento ante los entes de vigilancia y control en la presentación de reportes e informes requeridos.</t>
  </si>
  <si>
    <t>Se cuenta con cronograma de entrega de reportes e informes a los diferentes entes de control.</t>
  </si>
  <si>
    <t>Se cuenta con un cronograma en Excel donde se tienen establecidos las fechas de entrega de cada reporte y la entidad a la cual debe reportarse
Anexo 10.1 Cronograma de Reportes UISALUD</t>
  </si>
  <si>
    <t>Diseñar  e implementar de mecanismo para el control de reportes de información</t>
  </si>
  <si>
    <t>En el momento no se encuentra desarrollado el mecanismo de control de reportes de información.</t>
  </si>
  <si>
    <t>Se han implementado de aplicativos informáticos que faciliten la captura de información y reportes requeridos</t>
  </si>
  <si>
    <t>En la implementación del nuevo sistema se tienen contemplados algunos reportes que aun no se han puesto en marcha</t>
  </si>
  <si>
    <t>R11. Perdida de control de las existencias y estado  de los medicamentos</t>
  </si>
  <si>
    <t>Comité de Farmacia como ente de seguimiento y control</t>
  </si>
  <si>
    <t xml:space="preserve">Se realizaron 11 comités de farmacia durante el periodo. </t>
  </si>
  <si>
    <t>Generar  reportes del software que permitan un mayor control del inventario y de la administración de los medicamentos</t>
  </si>
  <si>
    <t>El sistema cuenta con un menú de reportes, algunos de estos  se encuentran en implementación, los cuales permiten una mejor gestión de la administración de los medicamentos</t>
  </si>
  <si>
    <t>Anexo 11.2 Menú consultas</t>
  </si>
  <si>
    <t>Inventarios selectivos realizados por el personal del área como autocontrol</t>
  </si>
  <si>
    <t xml:space="preserve">El personal de farmacia lleva a cabo todos los meses inventarios selectivos, como medida de autocontrol y gestión oportuna de diferencias. </t>
  </si>
  <si>
    <t>Verificar Cumplimiento y adherencia a los protocolos y procedimientos del servicio farmacéutico de UISALUD.</t>
  </si>
  <si>
    <t>Se ha realizada una  verificación del cumplimiento de protocolos y procedimientos del servicio farmacéutico.</t>
  </si>
  <si>
    <t>Realización cuatrimestral de inventario de medicamentos e insumos médicos y odontológicos.</t>
  </si>
  <si>
    <t>Durante el periodo se ha realizado 2 inventarios de farmacia los días 11/12/2021 y el día 28/05/2022</t>
  </si>
  <si>
    <t xml:space="preserve">Realizar las actividades  de verificación y seguimiento al manejo de inventarios de medicamentos por parte de la comisión  </t>
  </si>
  <si>
    <t>Se ha realizado una comisión de seguimiento y verificación del inventario.</t>
  </si>
  <si>
    <t>Se dio de  baja medicamentos vencidos</t>
  </si>
  <si>
    <t>Implemento reporte semanal al correo de medicamentos próximos a vencerse en un periodo inferior a 120 días.
Anexo 11.1 Informe de Iotes próximos a vencer almacén UISALUD 1</t>
  </si>
  <si>
    <t>Detectar oportunamente los medicamentos próximos a vencer para gestionar la rotación o devolución al proveedor.</t>
  </si>
  <si>
    <t>Pérdida de la acreditación institucional de la universidad</t>
  </si>
  <si>
    <t>-</t>
  </si>
  <si>
    <t>Seguimiento al plan de mejoramiento derivado de los resultados de la acreditación institucional.</t>
  </si>
  <si>
    <t>Seguimiento al plan de desarrollo Institucional.</t>
  </si>
  <si>
    <t>•SeguimientoPDI2019-2030_Junio2022</t>
  </si>
  <si>
    <t>Pérdida de la acreditación de los programas académicos</t>
  </si>
  <si>
    <t>Actualización del plan de mejoramiento  fruto de la autoevaluación para atender los resultados de la  evaluación externa (pares académicos) y la evaluación integral (CNA).</t>
  </si>
  <si>
    <t>•IngMecanica_SintesisResultadosAcreditacion_PDEMActualizado.
•MaestriaIngSistemasInformatica_SintesisResultadosAcreditacion_PDEMActualizado.
•EspecializacionPediatria_SintesisResultadosAcreditacion_PDEMActualizado
•Economia_SintesisResultadosAcreditacion_PDEMActualizado
•IngenieriaIndustrial_SintesisResultadosAcreditacion_PDEMActualizado
•IngenieriaSistemas_SintesisResultadosAcreditacion_PDEMActualizado
•EspMedicina Interna_SintesisResultadosAcreditacion_PDEMActualizado
•MaestriaIngHidrocarburos_SintesisResultadosAcreditacion_PDEMActualizado
•LicLiteraturaLenguaCastellana_SintesisResultadosAcreditacion_PDEMActualizado
•HistoriaArchivistica_SintesisResultadosAcreditacion_PDEMActualizado.
•Fisioterapia_ResultadosAcreditacion_PDEMActualizado
•MaestriaIngIndustrial_ResultadosAcreditacion_PDEMActualizado
•EspOftalmologia_ResultadosAcreditacion_PDEMActualizado
•MaestriaSemiotica_ResultadosAcreditacion_PDEMActualizado
•EspCirugíaGeneral _ResultadosAcreditacion_PDEMActualizado
•EspGinecoObstetricia_ResultadosAcreditacion_PDEMActualizado</t>
  </si>
  <si>
    <t>Seguimiento al  plan de mejoramiento del programa.</t>
  </si>
  <si>
    <t>•Informe_SeguimientoPDEM_Anual_DisenoIndustrial 
•Informe_SeguimientoPDEM_Anual_Geologia
•Informe_SeguimientoPDEM_Anual_IngenieriaMetalurgica
•Informe_SeguimientoPDEM_Anual_IngenieriaPetroleos
•Informe_SeguimientoPDEM_Anual_MaestriaIngenieriaElectronica
•Informe_SeguimientoPDEM_Anual_MaestriaCienciasBasicasBiomedicas
•Informe_SeguimientoPDEM_Anual_MaestriaHistoria
•Informe_SeguimientoPDEM_Anual_Microbiologia</t>
  </si>
  <si>
    <t xml:space="preserve">Planes de gestión acordes con los propositos institucionales y  las expectativas y necesidades del programa académico </t>
  </si>
  <si>
    <t xml:space="preserve">•Plan Anual de Gestión 2021 disponible en http://www.uis.edu.co/planeacion/plantillas/pgestion.htm
•Programa anual de gestión disponible en: https://www.uis.edu.co/plan_gestion/index.jsp  </t>
  </si>
  <si>
    <t>Pérdida del registro calificado de los programas académicos</t>
  </si>
  <si>
    <t>Evaluación del Proyecto Educativo de cada Programa por CEDEDUIS y Planeación.</t>
  </si>
  <si>
    <t xml:space="preserve">•Conceptos emitidos por Planeación y CEDEDUIS que forman parte de los Acuerdos del Consejo Académico que aprueban las reformas curriculares de los programas. Los acuerdos están disponibles en https://www.uis.edu.co/webUIS/es/index.jsp &gt;Sistemas de Información&gt;Intranet&gt;Usuario y Contraseña&gt;Documentos internos. </t>
  </si>
  <si>
    <t>Realizar  diagnóstico del estado de los programas académicos para planificar el proceso de renovación de registro calificado</t>
  </si>
  <si>
    <r>
      <rPr>
        <u/>
        <sz val="10"/>
        <rFont val="Humanst521 BT"/>
        <family val="2"/>
      </rPr>
      <t>Según el número de programas académicos que debían iniciar proceso de renovación del registro calificado durante el año 2021:</t>
    </r>
    <r>
      <rPr>
        <sz val="10"/>
        <rFont val="Humanst521 BT"/>
        <family val="2"/>
      </rPr>
      <t xml:space="preserve"> 
De los 22 programas académicos que debían iniciar proceso de renovación de registro calificado durante el 2021 se realizó diagnóstico a 1. Para 21 programas no fue necesario realizar diagnóstico dado el avance en los procesos.</t>
    </r>
  </si>
  <si>
    <t>SeguimientoProcesosRC_Actualizado_Enero2022</t>
  </si>
  <si>
    <t>Red de apoyo para el Mejoramiento y la Evaluación de los procesos académicos</t>
  </si>
  <si>
    <t>• NodoCoordinador_Acta01(6_08_2021).
• NodoCoordinador_Acta02(3_09_2021).
• RAEMA_ProcesosPriorizados_InformeSegundoSeguimiento_2021</t>
  </si>
  <si>
    <t>Seguimiento a los plazos establecidos por el MEN y al estado de cada programa.</t>
  </si>
  <si>
    <t>• Monitoreo del estado y de las fechas de vencimiento de Registro Calificado y Acreditación de Programas que reposa en el archivo de la Coordinación de Evaluación de la Calidad Académica.</t>
  </si>
  <si>
    <t>Realizar un diagnóstico del avance de los procesos de renovación de registro calificado.</t>
  </si>
  <si>
    <r>
      <rPr>
        <u/>
        <sz val="10"/>
        <rFont val="Humanst521 BT"/>
        <family val="2"/>
      </rPr>
      <t>Según el número de programas académicos que debían solicitar renovación del registro calificado durante el año 2021:</t>
    </r>
    <r>
      <rPr>
        <sz val="10"/>
        <rFont val="Humanst521 BT"/>
        <family val="2"/>
      </rPr>
      <t xml:space="preserve"> 
De los 10 programas académicos que debían solicitar la renovación del registro calificado durante el 2021</t>
    </r>
    <r>
      <rPr>
        <sz val="10"/>
        <color rgb="FFFF0000"/>
        <rFont val="Humanst521 BT"/>
        <family val="2"/>
      </rPr>
      <t xml:space="preserve"> </t>
    </r>
    <r>
      <rPr>
        <sz val="10"/>
        <rFont val="Humanst521 BT"/>
        <family val="2"/>
      </rPr>
      <t xml:space="preserve">se realizó seguimiento de avance a 10. </t>
    </r>
  </si>
  <si>
    <t xml:space="preserve">Protocolos y normativa institucional para el manejo y atención de emergencias sanitarias, ambientales u orden público </t>
  </si>
  <si>
    <t>Insuficiencia de personal docente para atender las actividades académicas de un periodo académico</t>
  </si>
  <si>
    <t xml:space="preserve">Las unidades académicas no cuentan con el personal docente suficiente para el desarrollo de las actividades académicas en las condiciones adecuadas. </t>
  </si>
  <si>
    <t>Vinculación de profesores en modalidad ocasional</t>
  </si>
  <si>
    <t>Cada periodo académico se realiza la contratación de profesores ocasionales de acuerdo con los requerimientos de la Escuelas.  Evidencias en el SIRH.</t>
  </si>
  <si>
    <t>Convocatoria para la conformación del banco de elegibles de profesores ocasionales.</t>
  </si>
  <si>
    <t>El 24 de febrero de 2022 se abrió la primera convocatoria pública para la conformación de la lista de candidatos contratados bajo esta modalidad, según lo establecido en el Acuerdo del Consejo Académico No. 043 del 22 de febrero de 2022 con fecha de cierre al 2 de marzo.  Como resultado de esta convocatoria se contrataron 21 docentes modalidad ocasional.</t>
  </si>
  <si>
    <t>https://www.uis.edu.co/webUIS/es/concursoDocente/convDocenteOcasional2022/index.html</t>
  </si>
  <si>
    <t>https://mailuis-my.sharepoint.com/:f:/g/personal/academicaestudiantes_uis_edu_co/EqfcLMgj7qREvR325BexTKoB5QpImZFeKECHXQ-Gqpzc_g?e=zIVTQD</t>
  </si>
  <si>
    <t>Contratación de profesores cátedra</t>
  </si>
  <si>
    <t>Cada periodo académico se realiza la contratación de profesores cátedra de acuerdo con los requerimientos de la Escuelas.  Evidencias en el SIRH.</t>
  </si>
  <si>
    <t>Convocatorias para ampliar el banco de elegibles de profesores cátedra</t>
  </si>
  <si>
    <t>https://www.uis.edu.co/webUIS/es/concursosConvocatorias/index.html</t>
  </si>
  <si>
    <t>Concursos docentes</t>
  </si>
  <si>
    <t xml:space="preserve">Convocatoria para la selección de profesores de planta  </t>
  </si>
  <si>
    <t xml:space="preserve">https://www.uis.edu.co/webUIS/es/concursoDocente/concursoDocente2022/index.html  
</t>
  </si>
  <si>
    <t>Plan de Formación Docente</t>
  </si>
  <si>
    <t>Acuerdo Superior No. 030  del 13 de junio de 2022. Por el cual se modifica Plan Institucional de Formación de profesores de Planta 2021-2023</t>
  </si>
  <si>
    <t>Seguimiento al cumplimiento del plan de formación docente</t>
  </si>
  <si>
    <t>En resumen el balance del cumplimiento es el siguiente por nivel de formación, para el primer año del plan de formación:
Cumplimiento en maestrías (2 programadas): 100%
Cumplimiento en doctorados (18 programados): 27.78%
Cumplimiento en posdoctorados (11 programadas): 9.09%</t>
  </si>
  <si>
    <t>https://mailuis-my.sharepoint.com/:f:/g/personal/academicaestudiantes_uis_edu_co/Et3vfLFBwWpJukYXwvYhyKUBLBpApa4vDv5LvztiNYkZdw?e=9yWGv5</t>
  </si>
  <si>
    <t>Gestión académica y administrativa de las UAA</t>
  </si>
  <si>
    <t>Insuficiencia de recursos bibliográficos, informáticos, de apoyo didáctico, equipos y materiales de laboratorio necesarios para el desarrollo de las actividades académicas.</t>
  </si>
  <si>
    <t xml:space="preserve">Las unidades académicas  cuentan con recursos bibliográficos, informáticos, de apoyo didáctico, equipos y materiales de laboratorio insuficientes para el desarrollo de las actividades académicas en las condiciones adecuadas. </t>
  </si>
  <si>
    <t>Programa para la renovación y adquisición de material bibliográfico</t>
  </si>
  <si>
    <t xml:space="preserve">Acuerdo Superior No. 058 del 13 de diciembre de 2021
Reporte de avance recursos 2022 a junio 30.
• Código BPPIUIS: 021401211163
• Código presupuestal: 1597
• Objetivo: Suministrar a la comunidad universitaria contenidos actualizados y herramientas de
tipo científico que den soporte tanto los procesos de enseñanza aprendizaje, de investigación
y de extensión, en formatos que favorezcan la consulta en todas las sedes de la Universidad.
</t>
  </si>
  <si>
    <t>Adquisición de nuevas bases de datos multidisciplinares</t>
  </si>
  <si>
    <t>Se adquirieron 132 bases de datos multidisciplinares.</t>
  </si>
  <si>
    <t>https://mailuis-my.sharepoint.com/:x:/g/personal/academicaestudiantes_uis_edu_co/EbQyDUZoCPtLjKuSiJTgV1AB1-m_Q-p9KfU7IIt0OOS1ew?e=FaIpyh</t>
  </si>
  <si>
    <t>BPPIUIS</t>
  </si>
  <si>
    <t>Oficina de Planeación UIS.</t>
  </si>
  <si>
    <t>Programación financiera</t>
  </si>
  <si>
    <t xml:space="preserve">Acuerdo Superior No. 058 del 13 de diciembre de 2021
• Código BPPIUIS: 021401211163
• Código presupuestal: 1597
• Objetivo: Suministrar a la comunidad universitaria contenidos actualizados y herramientas de
tipo científico que den soporte tanto los procesos de enseñanza aprendizaje, de investigación
y de extensión, en formatos que favorezcan la consulta en todas las sedes de la Universidad.
</t>
  </si>
  <si>
    <t>Adquirir nuevos libros impresos</t>
  </si>
  <si>
    <t>Se adquirieron 947 libros impresos: 712 libros por compra y 235 libros por donación.</t>
  </si>
  <si>
    <t>https://mailuis-my.sharepoint.com/:b:/g/personal/academicaestudiantes_uis_edu_co/EUe5iT_EXg5GuJyRYPbSar8BIsCxoP42HFmFfupcyyJf-Q?e=xvMYfF</t>
  </si>
  <si>
    <t>Programa operativo anual de inversiones de la UIS</t>
  </si>
  <si>
    <t>Operativizar la Política de TIC aprobada</t>
  </si>
  <si>
    <r>
      <rPr>
        <sz val="11"/>
        <color rgb="FF000000"/>
        <rFont val="Humanst521 BT"/>
        <family val="2"/>
      </rPr>
      <t>El primer informe del avance de los logros alcanzados en 2022 expone que se realizaron un total de 1</t>
    </r>
    <r>
      <rPr>
        <b/>
        <sz val="11"/>
        <color rgb="FF000000"/>
        <rFont val="Humanst521 BT"/>
        <family val="2"/>
      </rPr>
      <t xml:space="preserve">8 cursos </t>
    </r>
    <r>
      <rPr>
        <sz val="11"/>
        <color rgb="FF000000"/>
        <rFont val="Humanst521 BT"/>
        <family val="2"/>
      </rPr>
      <t xml:space="preserve">y el número de Docentes formados en TIC es </t>
    </r>
    <r>
      <rPr>
        <b/>
        <sz val="11"/>
        <color rgb="FF000000"/>
        <rFont val="Humanst521 BT"/>
        <family val="2"/>
      </rPr>
      <t>413</t>
    </r>
  </si>
  <si>
    <r>
      <rPr>
        <b/>
        <sz val="11"/>
        <color rgb="FF000000"/>
        <rFont val="Humanst521 BT"/>
        <family val="2"/>
      </rPr>
      <t xml:space="preserve">Seguimiento Política TIC: </t>
    </r>
    <r>
      <rPr>
        <sz val="11"/>
        <color rgb="FF000000"/>
        <rFont val="Humanst521 BT"/>
        <family val="2"/>
      </rPr>
      <t>https://mailuis-my.sharepoint.com/:f:/g/personal/academicaestudiantes_uis_edu_co/EoAktQEuos5IgEeR3h_gFrQBrmLhdMervAsXvIFjutiyiA?e=PrcwD0</t>
    </r>
  </si>
  <si>
    <t>No disponibilidad de recursos físicos para el desarrollo de las actividades académicas.</t>
  </si>
  <si>
    <t>Las unidades académicas no tienen disponibles los recursos físicos necesarios para desarrollar las actividades académicas programadas en un periodo académico en las condiciones adecuadas.</t>
  </si>
  <si>
    <t>Mediación para la optimización en la administración de los recursos físicos</t>
  </si>
  <si>
    <t>Acuerdo Superior No. 052 del 16 de diciembre de 2020.</t>
  </si>
  <si>
    <t>Se invirtieron $386.000.000 para la adquisición de licencias de software que facilitaran el trabajo remoto en las escuelas.</t>
  </si>
  <si>
    <t xml:space="preserve">Incumplimiento en la aplicación de la normativa </t>
  </si>
  <si>
    <t>* Difusión de documentación del proceso de Contratación en la página Web institucional
* Capacitaciones al personal administrativo sobre Estatuto de contratación, etapas de contratación, diligenciamiento de formatos, entre otros.
* Actualización de la documentación del proceso de Contratación
* Normativa externa e interna, para eventualidades generadas por orden público, ambientales o emergencia sanitaria.</t>
  </si>
  <si>
    <t>Actualizar el manual de supervisión</t>
  </si>
  <si>
    <t>Se actualiza Manual de Supervisión y se publica en la pagina web institucional el 30/09/2021</t>
  </si>
  <si>
    <t>Crear el procedimiento de Delegación Especifica</t>
  </si>
  <si>
    <t>Se crea el procedimiento de Delegación Especifica y se publica en la pagina web institucional el 30/09/2021</t>
  </si>
  <si>
    <t>Mantener actualizada la pagina web según los cambios que se generen en el proceso de contratación</t>
  </si>
  <si>
    <t xml:space="preserve">Se actualiza la pagina web en cuanto a los documentos actualizados y normatividad.  </t>
  </si>
  <si>
    <t>Asistir a  capacitaciones relacionadas con temas de Contratación Pública para el personal de la División</t>
  </si>
  <si>
    <t>Asistencia al curso de habilidades para la gestión administrativa publica</t>
  </si>
  <si>
    <t>Incumplimiento al rol de asesor y apoyo  para las diferentes UAA</t>
  </si>
  <si>
    <t>* Difusión de documentación del proceso en la página Web institucional
* Control selectivo
* Capacitaciones al personal administrativo sobre Estatuto de contratación, etapas de contratación, diligenciamiento de formatos, entre otros.
* Asesoría y acompañamiento  a través de  diferentes medios, a las U.A.A. en temas jurídicos de Contratación
* Documento actualizado de preguntas frecuentes</t>
  </si>
  <si>
    <t>Falencias en el proceso de Contratación</t>
  </si>
  <si>
    <t>*Difusión de información en la página web institucional
*Capacitaciones  al personal administrativo sobre Estatuto de contratación, etapas de contratación, diligenciamiento de formatos, entre otros.
* Asesorar a través de  diferentes medios, a las U.A.A. en temas de Contratación</t>
  </si>
  <si>
    <t>Realizar comunicaciones, infografías, correos u otros que contribuyan a fortalecer el desarrollo de la etapa precontractual, contractual y los contractual por parte de las diferentes U.A.A.</t>
  </si>
  <si>
    <t>Falencia en la gestión de la plataforma de proveedores</t>
  </si>
  <si>
    <t>* Asignación del rol de administrador de la plataforma
* Disponibilidad de seguridad perimetral para la red LAN institucional
*Validación permanente de la plataforma, por parte del administrador 
*Los dispuestos por la División de Servicios de Información.</t>
  </si>
  <si>
    <t>Cambiar contraseña de forma automática  cada semestre</t>
  </si>
  <si>
    <t>Elaborar un documento informativo para asesoramiento en el registro de proveedores</t>
  </si>
  <si>
    <t>Documento de preguntas frecuentes actualizado</t>
  </si>
  <si>
    <t>Imposibilidad de representar  oportunamente a la Universidad.</t>
  </si>
  <si>
    <t>Reporte de los Estados judiciales que diariamente remite la empresa Litis data
Seguimiento formato FJU.01
Seguimiento formato FJU.09</t>
  </si>
  <si>
    <t>Imposibilidad de brindar asesoría jurídica oportuna a las UAA de la Universidad.</t>
  </si>
  <si>
    <t>Inducción y reinducción sobre lineamientos de Asesoría Jurídica.
Enviar por correo electrónico a las diferentes UAA, en el curso del semestre el folleto del instructivo sobre el Tramite ante la oficina Jurídica.</t>
  </si>
  <si>
    <t>Imposibilidad de suministrar oportunamente información solicitada por entes internos y/o externos</t>
  </si>
  <si>
    <t>Formato de Control de Correspondencia FJU.01
Realizar seguimiento aleatorio mensual a los controles establecidos.</t>
  </si>
  <si>
    <t xml:space="preserve">Seguimiento formato FJU.01
</t>
  </si>
  <si>
    <t>Seguimiento:
30 de junio de 2022</t>
  </si>
  <si>
    <t>- Solicitudes de los usuarios para modificación del software existente.
- Catálogo de servicios de la DSI.</t>
  </si>
  <si>
    <t>- Solicitudes de soporte mantenimiento de software (Gestor de Solicitudes)
- https://uis.edu.co/uis-dsi-es/</t>
  </si>
  <si>
    <t>Actualizar del micrositio de la División de Servicios de Información en la página web institucional, incluyendo revisión y actualización del catálogo de servicios.</t>
  </si>
  <si>
    <t>https://www.uis.edu.co/webUIS/es/administracion/serviciosInformacion/index.html
https://uis.edu.co/uis-dsi-es/</t>
  </si>
  <si>
    <t>No disponibilidad de los servicios ofrecidos por la DSI</t>
  </si>
  <si>
    <t>- Servidor de respaldo y red de almacenamiento de respaldo (SAN).
- Respaldo eléctrico (Planta eléctrica, UPS y circuitos independientes) en las salas de servidores institucionales.
- Planes de mantenimiento a la infraestructura tecnológica.
- Equipo de apoyo TIC para soporte a la academia en presencialidad remota.
- Respaldo para el servicio de internet (dos canales funcionando simultáneamente).</t>
  </si>
  <si>
    <t>- Documentación técnica del equipo de infraestructura de servidores y base de datos.
- Documentación técnica del equipo de infraestructura tecnológica /CENTIC
- Plan de mantenimiento institucional
- Información de soporte a usuarios publicada en la página web institucional: https://uis.edu.co/uis-dsi-es/
 - Contratos DC-100 de 2021 y DC-101 de 2021.</t>
  </si>
  <si>
    <t>Documentar los lineamientos para actividades de emergencia sobre los centros de datos.</t>
  </si>
  <si>
    <t>Reprogramado para el segundo semestre de 2022.</t>
  </si>
  <si>
    <t>En 2021 se realizó estudio de mercados con los principales ISP que han prestado servicios de Internet a la Universidad. Se recibieron propuestas de Telefónica (WAF) y LUMEN (WAF y Anti DDoS), sin embargo, se encontró que el costo de estos servicios es elevado comparado con la opción de adquisición. En 2022 se realizó nuevamente estudio de mercados con diferentes empresas y fabricantes.</t>
  </si>
  <si>
    <t>Propuestas 2021
Propuestas 2022
Estudio de mercado 2022</t>
  </si>
  <si>
    <t>Gestión Inapropiada de la seguridad de la información</t>
  </si>
  <si>
    <t>- Reuniones del equipo de Seguridad de la Información de la DSI.
- Administración de riesgos de seguridad digital.
- Plan de seguridad y privacidad de la Información.
- Plan de tratamiento de riesgos de seguridad y privacidad de la información.</t>
  </si>
  <si>
    <t>- Actas de reunión de Comité Primario, incluyendo temas de Seguridad y Privacidad de la Información.
- Mapa de riesgos de seguridad y privacidad de la información 2022: https://www.uis.edu.co/webUIS/es/administracion/controlGestion/adminRiesgo.html
- Plan de SPI 2022: 
https://www.uis.edu.co/webUIS/es/documentos/planesDecreto612/2022/planSeguridadPrivacidadInfo.pdf
- Plan de tratamiento de riesgos de SPI 2022:
https://www.uis.edu.co/webUIS/es/documentos/planesDecreto612/2022/planTratamientoRiesgos.pdf</t>
  </si>
  <si>
    <t>Implementar un Modelo de Seguridad de la Información para el proceso Servicios Informáticos y de Telecomunicaciones (Aprobación de la documentación por parte del Comité Institucional de Gestión y Desempeño)</t>
  </si>
  <si>
    <t>El Comité Institucional de Gestión y Desempeñó aprobó la documentación previamente revisada por la mesa técnica. Quedó como compromiso del Vicerrector Administrativo remitir el documento de política de seguridad y privacidad de la información a Rectoría para la Resolución.</t>
  </si>
  <si>
    <t>Acta de Comité de Gestión y Desempeño</t>
  </si>
  <si>
    <t>No entrega oportuna de las Comunicaciones Oficiales de la Universidad y Sedes Regionales.</t>
  </si>
  <si>
    <t>Procedimiento de Correspondencia Despachada y Recibida</t>
  </si>
  <si>
    <t>Control 1 Procedimiento Correspondencia Despachada y Recibida</t>
  </si>
  <si>
    <t>Capacitar uso de la Ventanilla Virtual</t>
  </si>
  <si>
    <t>Se realizó socialización del instructivo de ventanilla virtual en Programa de Formación de Personal (Curso de Habilidades)
Se realizó capacitación dentro del Programa de Formación en la cual se socializó el Instructivo para Ventanilla Virtual.
Se tiene prevista capacitación sobre Uso de Ventanilla Virtual para el 30/08/2022 dentro del Programa de Formación</t>
  </si>
  <si>
    <t>Planilla de Control de Correos Recibidos FGD.05</t>
  </si>
  <si>
    <t>Control 2 FGD.05</t>
  </si>
  <si>
    <t>Entrega de Recomendados FGD.06</t>
  </si>
  <si>
    <t>Control 3 FGD.06</t>
  </si>
  <si>
    <t>Envío de Correspondencia FGD.08</t>
  </si>
  <si>
    <t>Control 4 FGD.08</t>
  </si>
  <si>
    <t xml:space="preserve">Devolución de Correspondencia Interna </t>
  </si>
  <si>
    <t xml:space="preserve">No se esta utilizando temporalmente </t>
  </si>
  <si>
    <t>Devolución de Correspondencia Externa FGD.43</t>
  </si>
  <si>
    <t>Control 5 FGD.43</t>
  </si>
  <si>
    <t>Envío Correspondencia a División Financiera</t>
  </si>
  <si>
    <t>Correspondencia Externa devuelta por Empresas de Mensajería FGD.25</t>
  </si>
  <si>
    <t>Control 6 FGD.25</t>
  </si>
  <si>
    <t>Incorporar con codificación en el Sistema de Gestión el Formato de Control de Ventanilla Virtual</t>
  </si>
  <si>
    <t>Se registró ante el Sistema de Gestión el formato de control</t>
  </si>
  <si>
    <t>Prueba de Entrega de Correspondencia</t>
  </si>
  <si>
    <t>Este formato ya no se diligencia dentro del subproceso</t>
  </si>
  <si>
    <t>Control de Entrega Correspondencia Guatiguará</t>
  </si>
  <si>
    <t>Correspondencia envío especial</t>
  </si>
  <si>
    <t>Entrega de copias correspondencia despachada FGD.41</t>
  </si>
  <si>
    <t>Control 7 FGD.41</t>
  </si>
  <si>
    <t>Solicitud  Consulta de Documentos Radicados FGD.48</t>
  </si>
  <si>
    <t>Control 8 FGD.48</t>
  </si>
  <si>
    <t>Formato Control de Ventanilla Virtual FGD.53</t>
  </si>
  <si>
    <t>Control 9 FGD.53</t>
  </si>
  <si>
    <t>Incorrecta gestión de la Organización Documental de la Universidad sin aplicar y/o actualizar las TRD.</t>
  </si>
  <si>
    <t>Instructivo para la Organización de Archivos de Gestión</t>
  </si>
  <si>
    <t>Control 10 Instructivo Organización Archivos de Gestión</t>
  </si>
  <si>
    <t>Tablas de Retención Documental actualizadas por las UAA.</t>
  </si>
  <si>
    <t>Control 11 FGD.51</t>
  </si>
  <si>
    <t>Hoja de Control de Documentos</t>
  </si>
  <si>
    <t>Control 12 FGD.42</t>
  </si>
  <si>
    <t>Capacitación y asesoramiento a las UAA sobre la  Organización de Archivos de Gestión</t>
  </si>
  <si>
    <t>Utilización del software Docu-ware para la conservación, uso y trazabilidad de la correspondencia recibida y despachada</t>
  </si>
  <si>
    <t>Control 15 Docu-Ware</t>
  </si>
  <si>
    <t xml:space="preserve">No realización y entrega oportuna de las Transferencias Documentales </t>
  </si>
  <si>
    <t>Instructivo para las Transferencias Documentales</t>
  </si>
  <si>
    <t>Control 16 Instructivo Transferencias Documentales</t>
  </si>
  <si>
    <t>Socializar el Instructivo para las Transferencias Documentales</t>
  </si>
  <si>
    <t>Se realizó socialización del instructivo de ventanilla virtual en Programa de Formación de Personal (Curso de Habilidades)
Se realizó capacitación dentro del Programa de Formación en la cual se socializó el Instructivo para las Transferencias Documentales</t>
  </si>
  <si>
    <t>Formato de Verificación y aprobación de Transferencia Documental</t>
  </si>
  <si>
    <t>Control 17 FGD.40</t>
  </si>
  <si>
    <t xml:space="preserve">Hoja de Control de Documentos.  </t>
  </si>
  <si>
    <t>Control 18 FGD.42</t>
  </si>
  <si>
    <t>Control 19 FGD.51</t>
  </si>
  <si>
    <t>Cronograma anual de Transferencia Documental</t>
  </si>
  <si>
    <t>Control 20 Cronograma anual de Transferencia Documental</t>
  </si>
  <si>
    <t>Asesorar a las Unidades  en temas relacionados con las Transferencias Documentales al Archivo Central según solicitud de las UAA.</t>
  </si>
  <si>
    <t>Control 21 FGD.14 Transferencias Documentales</t>
  </si>
  <si>
    <t>Deterioro  o pérdida de los documentos de archivo en soporte físico o electrónico.</t>
  </si>
  <si>
    <t>Control de Temperatura y Humedad Relativa</t>
  </si>
  <si>
    <t>Control 22 FGD.33</t>
  </si>
  <si>
    <t>Socializar el Plan de Conservación Documental (SIC)</t>
  </si>
  <si>
    <t>Se realizó capacitación dentro del Programa de Formación de Talento Humano 02/11/2021</t>
  </si>
  <si>
    <t>Seguimiento al Mantenimiento Preventivo de los Equipos, realizado por el Proceso de Recursos Tecnológicos</t>
  </si>
  <si>
    <t>Control 23 Mantenimiento Preventivo de los Equipos</t>
  </si>
  <si>
    <t>Incorporar con codificación en el Sistema de Gestión el Plan de Conservación (SIC)</t>
  </si>
  <si>
    <t>El Sistema Integrado de Conservación fue avalado por el Comité Institucional de Gestión y Desempeño y aprobado mediante resolución No. 302 de 2021 por rectoría. Se realizó consulta el 31 de mayo de 2022 a la Coordinadora de Calidad sobre la codificación del Plan quien informó que no requería codificarse por tratarse de un Plan. Las acciones establecidas en dicho documento se están desarrollando.</t>
  </si>
  <si>
    <t>Plan de Conservación de Documentos SIC</t>
  </si>
  <si>
    <t>Control 24 SIC</t>
  </si>
  <si>
    <t>El documento preliminar del Instructivo para la Organización de Archivos Digitales e Híbridos fue elaborado y socializado ante el Comité Institucional de Gestión y Desempeño</t>
  </si>
  <si>
    <t>Espacio físico para el Archivo Central e Histórico en el edificio de administración 3</t>
  </si>
  <si>
    <t>Control 26 Docu-Ware</t>
  </si>
  <si>
    <t>Trabajar en el diseño e Infraestructura Tecnológica para el almacenamiento y gestión de los Archivos Digitales (Pandemia) e Electrónicos</t>
  </si>
  <si>
    <t>Incorrecta Eliminación de la Documentación tanto en soporte  físico como electrónico</t>
  </si>
  <si>
    <t xml:space="preserve">Instructivo de Eliminación Documental  </t>
  </si>
  <si>
    <t xml:space="preserve">Control 27 Instructivo de Eliminación Documental  </t>
  </si>
  <si>
    <t xml:space="preserve">Socializar  el Instructivo de Eliminación Documental </t>
  </si>
  <si>
    <t>Se realizó socialización del instructivo de ventanilla virtual en Programa de Formación de Personal (Curso de Habilidades)
Se realizó capacitación dentro del Programa de Formación en la cual se socializó el Instructivo de Eliminación Documental</t>
  </si>
  <si>
    <t xml:space="preserve">Acta de Eliminación Documental </t>
  </si>
  <si>
    <t>Control 28 FGD.44</t>
  </si>
  <si>
    <t>TOTAL jun 2021- Jun 2022</t>
  </si>
  <si>
    <t xml:space="preserve">Total de riesgos </t>
  </si>
  <si>
    <t xml:space="preserve">Total de acciones </t>
  </si>
  <si>
    <t xml:space="preserve">%Promedio Cumplimiento Acciones </t>
  </si>
  <si>
    <t xml:space="preserve"> 3. Promover participación en convocatorias de investigación para presentar proyectos que contribuyan a la solución de problemáticas actuales de salud relacionadas con la Salud pública.                                </t>
  </si>
  <si>
    <t xml:space="preserve">2. Socializar programa del portafolio VIE para acceder a recursos en efectivo para proyectos con financiación externa en caso de que la convocatoria lo requiera.  </t>
  </si>
  <si>
    <t>1. Realizar jornadas de socialización de convocatorias con financiación externa de proyectos de investigación utilizando plataformas virtuales.</t>
  </si>
  <si>
    <t>2. Se participó en una jornada de capacitación a los profesores de recién vinculación.
Se realizó una presentación de socialización a los proyectos a convocatorias externas de investigación y se enviaron correos a los profesores sobre la información de los proyectos de convocatorias externas.</t>
  </si>
  <si>
    <t>3. Pieza gráfica: nuevo plazo para participar en las convocatorias de investigación.
Pieza gráfica: Conozca todos los detalles del eje ‘Fortalecimiento de la actividad investigativa’ del Portafolio de Programas VIE 2022.</t>
  </si>
  <si>
    <t>1, Flash informativos.
-Boletines institucionales
- Webinar</t>
  </si>
  <si>
    <t>Formular y ejecutar plan de seguimiento mediante  acciones de seguridad y protección en la infraestructura eléctrica,  equipos y demás componentes.                                  
Ejecutar las acciones necesarias para realizar mantenimiento correctivo de las Redes, transformadores y/o subestaciones eléctricas de las Sedes de la Universidad.</t>
  </si>
  <si>
    <r>
      <t>A la fecha se viene desarrollando el proyecto “Construcción del acceso principal, espacio comunal, parqueaderos y cerramiento perimetral para la sede UIS Barbosa</t>
    </r>
    <r>
      <rPr>
        <b/>
        <sz val="11"/>
        <rFont val="Humanst521 BT"/>
        <family val="2"/>
      </rPr>
      <t xml:space="preserve">
Meta</t>
    </r>
    <r>
      <rPr>
        <sz val="11"/>
        <rFont val="Humanst521 BT"/>
        <family val="2"/>
      </rPr>
      <t xml:space="preserve">: 100% - </t>
    </r>
    <r>
      <rPr>
        <b/>
        <sz val="11"/>
        <rFont val="Humanst521 BT"/>
        <family val="2"/>
      </rPr>
      <t>Resultado obtenido:</t>
    </r>
    <r>
      <rPr>
        <sz val="11"/>
        <rFont val="Humanst521 BT"/>
        <family val="2"/>
      </rPr>
      <t xml:space="preserve"> 100%</t>
    </r>
  </si>
  <si>
    <t>Formato actualizado en intranet 1/11/2022</t>
  </si>
  <si>
    <t>https://uis.edu.co/uis-contratacion-es/
https://www.uis.edu.co/intranet/calidad/procesos/contratacion.html</t>
  </si>
  <si>
    <t xml:space="preserve">Publicado página web proceso de contratación </t>
  </si>
  <si>
    <t xml:space="preserve">Pagina web actualizada </t>
  </si>
  <si>
    <t xml:space="preserve">Correos enviados </t>
  </si>
  <si>
    <t>El riesgo materializado fue debido a una autiroría realizada por la Contraloría General de Santander en donde se evidenciaron 2 hallazgos relacionados con temas de seguimiento</t>
  </si>
  <si>
    <t>Se extableció un plan de acción en el formato definido por el ente de control para los hallazgos 25 y 28 y adicionalmente se formuló la acción correctiva n°34</t>
  </si>
  <si>
    <r>
      <t xml:space="preserve">Con base en el resultado promedio de cumplimiento total </t>
    </r>
    <r>
      <rPr>
        <b/>
        <sz val="11"/>
        <color theme="1"/>
        <rFont val="Humanst521 BT"/>
        <family val="2"/>
      </rPr>
      <t xml:space="preserve">85% </t>
    </r>
    <r>
      <rPr>
        <sz val="11"/>
        <color theme="1"/>
        <rFont val="Humanst521 BT"/>
        <family val="2"/>
      </rPr>
      <t xml:space="preserve">(año anterior 81%), se puede identificar que la Universidad se encuentra en un </t>
    </r>
    <r>
      <rPr>
        <b/>
        <sz val="11"/>
        <color theme="1"/>
        <rFont val="Humanst521 BT"/>
        <family val="2"/>
      </rPr>
      <t>nivel satisfactorio</t>
    </r>
    <r>
      <rPr>
        <sz val="11"/>
        <color theme="1"/>
        <rFont val="Humanst521 BT"/>
        <family val="2"/>
      </rPr>
      <t xml:space="preserve"> frente a las pautas establecidas por el DAFP en la guía para la administración del riesgo y el diseño de controles en entidades públicas v4 (se espera en 2023 hacer totalmente la transición a la versión 5)
Por lo anterior se plantean acciones de mejora para que sean revisadas y de ser consideradas se incorporen a la gestión de riesgos institucional y así poder tener un avance en el tema. </t>
    </r>
  </si>
  <si>
    <t xml:space="preserve">• Para la identificación de cambios en el entorno, contexto externo e interno se tiene establecida la matriz DOFA, cual ha sido actualizada conforme a las necesidades cambiantes del entorno. </t>
  </si>
  <si>
    <t>https://bit.ly/3HsEjEV</t>
  </si>
  <si>
    <t>https://bit.ly/3Ww8M9g</t>
  </si>
  <si>
    <t>RESULTADOS FURAG II -2021</t>
  </si>
  <si>
    <t xml:space="preserve">La Universidad continúa trabajando y esforzándose por continuar fortaleciendo los componentes establecidos en el MECI, acción que se evidencia al obtener un resultado de 94.6 para la vigencia 2021 superando en 19.6 puntos el promedio del índice de su grupo par que fue de 75.0 puntos. </t>
  </si>
  <si>
    <t>El FURAG II – MECI es una herramienta que permite medir el estado de los componentes del Sistema de Control Interno entre los cuales está la Evaluación Estratégica del Riesgo para la cual se obtuvo un puntaje del 98 en la vigencia evaluada 2021, aspecto significativo en comparación con el año 2020 en donde se tuvo un puntaje de 97.1 
De igual forma el buen resultado se evidencia también por los avances que se tienen frente a la actualización de información como es el caso de la matriz DOFA, la definición de roles y responsabilidades para riesgos. 
Con base en lo anterior se revisaron algunos aspectos del FURAG en el tema de riesgos que tuvieron una puntuación baja y se incorporaron en un planteamiento de mejoras para la Administración de Riesgos de la institución, las cuales a la fecha se trabajan por un equipo de profesionales</t>
  </si>
  <si>
    <t xml:space="preserve">Cada proceso analizó y reporto en el informe de seguimiento el cumplimiento de los controles establecidos para los riesgos identificados. Las directrices institucionales para el tema es establecer acciones que puedan fortalecer los controles actuales o formular acciones que se puedan estandarizar y desarrollar como controles dentro del ciclo normal del proceso. 
En cada reporte se muestra el reporte de los controles ejecutados. </t>
  </si>
  <si>
    <t>Diciembre de 2022</t>
  </si>
  <si>
    <t xml:space="preserve">La gestión de riesgos en la universidad es dinámica por lo cual se evidencia el trabajo constante por mejorar y fortalecer la metodología que se tiene implementada, razón por la cual en el año 2022 se trabajó en la actualización del Manual de Administración de riesgos y en la herramienta que consolida la información. Se espera en la siguiente vigencia la aprobación del documento e iniciar la difusión e implementación de la nueva versión de la metodología. </t>
  </si>
  <si>
    <t xml:space="preserve">• Adicionalmente, a nivel institucional también se cuenta con mapa de riesgos de  seguridad digital 2022-2025, el cual aplica para todos los procesos. </t>
  </si>
  <si>
    <t xml:space="preserve">El aumento del porcentaje es debido a la actualización del seguimiento realizado en el mes de diciembre de algunas de las acciones con porcentaje bajo de ejecución. </t>
  </si>
  <si>
    <r>
      <t xml:space="preserve">Los siguientes rangos corresponden a las posibles sugerencias por hacer según los resultados de la </t>
    </r>
    <r>
      <rPr>
        <b/>
        <sz val="11"/>
        <color theme="1"/>
        <rFont val="Humanst521 BT"/>
        <family val="2"/>
      </rPr>
      <t>ejecución de las acciones.</t>
    </r>
    <r>
      <rPr>
        <sz val="11"/>
        <color theme="1"/>
        <rFont val="Humanst521 BT"/>
        <family val="2"/>
      </rPr>
      <t xml:space="preserve"> </t>
    </r>
  </si>
  <si>
    <t>3.3 Subsanación observaciones Salud
3.3 Radicado Servicios educativos 2022
3.3 Radicado Área Metropolitana 2022</t>
  </si>
  <si>
    <t xml:space="preserve">Cargue y revisión en Excel de información de áreas físicas </t>
  </si>
  <si>
    <t>Asesorías a las UAA en temas de formulación de proyectos de inversión</t>
  </si>
  <si>
    <t>3.2. Escuela de biología 09.21
3.2 Cenivam 11.21
3.2 Bioceras1 11.21</t>
  </si>
  <si>
    <r>
      <t xml:space="preserve">•Informe de autoevaluación con fines de renovación de la acreditación institucional 2021(incluye el plan de mejoramiento fruto de la autoevaluación).
</t>
    </r>
    <r>
      <rPr>
        <b/>
        <sz val="10"/>
        <rFont val="Humanst521 BT"/>
        <family val="2"/>
      </rPr>
      <t>Observación</t>
    </r>
    <r>
      <rPr>
        <sz val="10"/>
        <rFont val="Humanst521 BT"/>
        <family val="2"/>
      </rPr>
      <t xml:space="preserve">:
Respecto a este control vale precisar que la Institución actualmente se encuentra finalizando el proceso de renovación de la acreditación en alta calidad. Por consiguiente, aún no se cuenta con un plan de mejoramiento que integre los resultados de la acreditación institucional (autoevaluación, evaluación externa y evaluación integral). 
La autoevaluación inició en el año 2019 y finalizó con el envío del informe al CNA el 23 de abril de 2021. Este informe termina con la propuesta de un plan de mejoramiento que es revisado  durante la visita de pares académicos y que debe ser consolidado para atender "las recomendaciones resultado de la autoevaluación, de la evaluación externa y las consignadas en el acto administrativo por el cual se le [...] renovó la acreditación" (Guía 04 de 2021 del CNA). 
La evaluación externa, realizada por los pares académicos designados por el CNA, se llevó a cabo los días 23 al 25 de febrero de 2022. El informe de evaluación externa se recibió el 28 de marzo de 2022. El documento que contiene los  Comentarios de la Institución al Informe de Evaluación Externa fue remitido, al CNA, el 11 de abril de 2022. En este momento se esta surtiendo la evaluación integral a cargo del CNA. </t>
    </r>
  </si>
  <si>
    <t>https://uis.edu.co/uis-disposiciones-es/ 
Resolución Nº 829 de 1999 de Rectoría
Resolución Nº 830 de 1999 de Rectoría
Resolución Nº 831 de 1999 de Rectoría
ManualBioseguridadConvivenciaTiemposCovid_V.2</t>
  </si>
  <si>
    <t xml:space="preserve">Durante el periodo de seguimiento se realizaron 9 convocatorias para ampliar el banco de elegibles para Profesores de Cátedra, 2 convocatorias a finales del año 2021 y 7convocatorias en el transcurso del año 2022. </t>
  </si>
  <si>
    <t>En enero de 2022 se abrió convocatoria pública a concurso profesoral del año.</t>
  </si>
  <si>
    <t xml:space="preserve">
En enero de 2022 se abrió la primera convocatoria pública a concurso profesoral para seleccionar profesores de carrera año 2022, la cual según las fechas establecidas inicia el 17 de enero y termina el 28 de febrero, según lo establecido en el Acuerdo del Consejo Académico No. 372 de 2021.</t>
  </si>
  <si>
    <t>Cada UAA define los perfiles de profesores requeridos, la selección de profesores, la definiciones del plan de formación y apoya el proceso de capacitación de profesores.</t>
  </si>
  <si>
    <t>Todos los recursos destinados a operatividad la política de TIC se proyectan en el Fondo Común cód. 1454 y se presentan en el PFC anual.</t>
  </si>
  <si>
    <t>Luego de la prespecialidad remota y modalidad híbrida vividas durante el tiempo de pandemia, la Universidad, mediante la resolución N° 2157 del 20 de diciembre de 2021, establece que todos los integrantes de la comunidad académica y administrativa deben continuar el calendario de este nuevo año académico de manera presencial. garantizando los espacios físicos requeridos para el desarrollo de clases. Además, mantiene licencias Zoom para diferentes encuentros en prespecialidad remota y como soporte permanente a la comunidad universitaria que son manejadas por el grupo Apoyo TIC.</t>
  </si>
  <si>
    <r>
      <rPr>
        <sz val="11"/>
        <color rgb="FF000000"/>
        <rFont val="Humanst521 BT"/>
        <family val="2"/>
      </rPr>
      <t xml:space="preserve">Asignación de salas Zoom en el Sistema de Información Académico y soporte a cargo del grupo Apoyo TIC de la DSI.
</t>
    </r>
    <r>
      <rPr>
        <b/>
        <sz val="11"/>
        <color rgb="FF000000"/>
        <rFont val="Humanst521 BT"/>
        <family val="2"/>
      </rPr>
      <t>Informe infraestructura tecnológica</t>
    </r>
    <r>
      <rPr>
        <sz val="11"/>
        <color rgb="FF000000"/>
        <rFont val="Humanst521 BT"/>
        <family val="2"/>
      </rPr>
      <t xml:space="preserve">: https://uis.edu.co/wp-content/uploads/2022/05/InfraestructuraTecnologica-3.pdf
</t>
    </r>
    <r>
      <rPr>
        <b/>
        <sz val="11"/>
        <color rgb="FF000000"/>
        <rFont val="Humanst521 BT"/>
        <family val="2"/>
      </rPr>
      <t>Solicitudes salas zoom</t>
    </r>
    <r>
      <rPr>
        <sz val="11"/>
        <color rgb="FF000000"/>
        <rFont val="Humanst521 BT"/>
        <family val="2"/>
      </rPr>
      <t xml:space="preserve">: https://mailuis-my.sharepoint.com/:u:/g/personal/academicaestudiantes_uis_edu_co/EbC6BvwFcAJMjzciA1ly-SIB9hlvnlWSqs3nw_lIJDUFbg?e=Uj0UKd
</t>
    </r>
    <r>
      <rPr>
        <b/>
        <sz val="11"/>
        <color rgb="FF000000"/>
        <rFont val="Humanst521 BT"/>
        <family val="2"/>
      </rPr>
      <t>N. solicitudes espacios físicos admisiones</t>
    </r>
    <r>
      <rPr>
        <sz val="11"/>
        <color rgb="FF000000"/>
        <rFont val="Humanst521 BT"/>
        <family val="2"/>
      </rPr>
      <t>: https://mailuis-my.sharepoint.com/:u:/g/personal/academicaestudiantes_uis_edu_co/ERRIEHOVKRBCrUz7nZO6GMsBFW1zDTNQaSZs7xX4WJLBNQ?e=jmFnCJ</t>
    </r>
  </si>
  <si>
    <t>Disminución de la investigación realizada en la Universidad.</t>
  </si>
  <si>
    <t xml:space="preserve">1. Orientación en la formulación de propuestas y requisitos de las convocatorias vigentes: generalidades de la propuesta, socialización de tarifas institucionales, proforma de presupuesto y contenido de la  propuesta.
2. Disponibilidad de los procedimientos- guía del investigador.
3. Portafolio para el fomento de la investigación liderado por la VIE.
4.  Vigilancia de las fuentes de financiación externa.
5. Socialización semanal de las convocatorias de financiación de investigación a través de distintos medios institucionales.
6. Socialización del portafolio VIE.
7. Socialización de los lineamientos para el desarrollo de actividades y servicios de investigación.
8. Ampliación del plazo para la recepción de propuestas a las convocatorias internas de investigación y ajuste en la programaciones.
9. Atención a la disposición de los lineamientos institucionales para la continuación de los trámites de contración.  
10.  Solicitar a los investigadores revisar los planes de trabajo y actividades de los proyectos de investigación, de forma que se pueda continuar con el desarrollo de los mismos.   
</t>
  </si>
  <si>
    <t xml:space="preserve">1. Correos.
2. Procedimientos - Guía.
3. Portafolio 2021 -2022.
4. Listado de propuestas aprobadas 2021.
Boletín Institucional VIE.
5. Boletines VIE convocatorias.
Circulares a participar de las convocatorias.
Flas Informativo.
Circulares lineamientos para asignación de apoyo en pago de gastos de publicación.
Circulares requisitos convocatoria interna.
6. Actas socialización portafolio.
7. Circular ( lineamientos para el desarrollo de actividades y servicios de investigación y extensión.
8. Portafolio VIE 2022. Adenda # 2
Portafolio VIE 2021.
9. Correos.
10. Actas COIE.
</t>
  </si>
  <si>
    <t>1. Se socializa los espacios de las convocatorias externas por medio del flas informativo, se envían boletines institucionales y se hacen invitaciones a  participar a través de webinar sobre los concursos innóvate,  y se envía a través de los flas informativos la participación de la socialización de los lineamientos institucionales.</t>
  </si>
  <si>
    <t xml:space="preserve">2. Listado de asistencia.
Se hace una presentación de los proyectos a convocatorias externas de investigación y se enviaron correos a los profesores informándoles dando información de los proyectos de la convocatoria externa. </t>
  </si>
  <si>
    <t>3. Se realizaron dos piezas gráficas por la cual se presentan la jornada de socialización frente a las convocatorias internas del eje de fortalecimiento y la convocatoria de apoyo a la investigación en el área de salud mental.</t>
  </si>
  <si>
    <t>11. Reglamento de propiedad intelectual
12. Comité de propiedad intelectual
13. Programa de apoyo de propiedad intelectual de la VIE.
14. Asesoría a la comunidad universitario sobre derechos de propiedad intelectual.
15. Acompañamiento del equipo de propiedad intelectual en los procesos que e ejecutan.
16.  Realizar eventos de sensibilización y capacitación en propiedad intelectual dirigidos a la comunidad universitaria.
17. Participar en la capacitación dirigida a los profesores de reciente vinculación.
18. Socializar los procesos de propiedad intelectual a través de los medios institucionales con la utilización de infografías.</t>
  </si>
  <si>
    <t>11. Reglamento propiedad intelectual.
12. Actas propiedad intelectual.
13. Portafolio VIE 2021 - 2022.
14. Listado jornadas de asesoría a la comunidad universitaria.
15. Listado del acompañamiento del equipo propiedad intelectual en los procesos que se ejecutan.
16. Listado de eventos de sensibilización y capacitación.
Procedimientos de investigación.
17. Soporte jornada de capacitación.
18. Correo Propiedad Intelectual, en el cual se indica la eliminación del control ya que no se tienen infografías al respecto.</t>
  </si>
  <si>
    <t xml:space="preserve">19. Procedimientos de investigación.
20. Portafolio 2021.
Portafolio 2022.
21. Actas de inicio de los proyectos.
22. Actas COIE.
23. Actas COIE.
24. Listado del reporte seguimiento de los compromisos.
</t>
  </si>
  <si>
    <t>4. Se presento un informe solicitando ajustar metas del plan de gestión 2021, en atención al cumplimiento de los lineamientos institucionales.</t>
  </si>
  <si>
    <t>25.Reporte de contratos en el sistema de gestión transparente.
26. Términos de referencia de las convocatorias internas.
27. Trámites revisados a través del SIVIE para su aprobación debidamente incluidos en la propuesta.
28. Informes financieros de los proyectos a la mitad y finalización de la vigencia.
29. Realizar seguimiento a la ejecución financiera de los proyectos de investigación con financiación interna.</t>
  </si>
  <si>
    <t>1.Acuerdo No. 103 . Publicado en página web.
2.Procedimientos, Se encuentra en la página web.
3. Comunicaciones.
4. Informes.
5. Base de datos.
6. Correo solicitud informe semestral.
7.Infografías.</t>
  </si>
  <si>
    <t>Disminución en la formulación de iniciativas de extensión</t>
  </si>
  <si>
    <t>8. Orientación en el registro y formulación de propuestas de extensión.
9. Utilización de herramientas virtuales para actividades de educación no formal.
10. Generación de actividades relacionadas con la pandemia COVID-19.
11. Participar en actividades de formación dirigida a profesores.</t>
  </si>
  <si>
    <t>12. Uso de herramientas virtuales para la ejecución de programas y continuidad de las actividades. Ej.: UIS Emprende: Asesorías, conferencias, asistencia a eventos.
Acreditación de pruebas de laboratorio: auditorías remotas.</t>
  </si>
  <si>
    <t xml:space="preserve">Cambio de modalidad de atención a usuarios debido a cambios en el contexto interno y externo, problemáticas externas como salud pública, medio ambientales, orden público entre otros. </t>
  </si>
  <si>
    <t>Desconocimiento del Estudiante sobre la importancia en el Manejo de la  Confidencialidad de la Información suministrada por el beneficiario en la Asesoría Jurídica, Trámite procesal o extraprocesal</t>
  </si>
  <si>
    <t>Acuerdo firmado formato Word.</t>
  </si>
  <si>
    <t>Aviso en el área de reparto y Centro de Conciliación dirigido a los beneficiarios.</t>
  </si>
  <si>
    <t xml:space="preserve">Incumplimiento del cronograma académico ofrecido en la sede principal. 
Disminución de la matrícula hasta el punto que afecte la auto sostenibilidad. </t>
  </si>
  <si>
    <t xml:space="preserve"> Anexo 12. 
Fotos de evidencias planta física.  </t>
  </si>
  <si>
    <t xml:space="preserve">Registro de la información en el drive y luego registro de esa información en el sistema, envío de correo a los usuarios con información y factura para el pago de matricula. </t>
  </si>
  <si>
    <t>Mantenimiento a los equipos cada final de ciclo.
 Backup de la información de los equipos administrativos semestralmente.
Registro permanente del préstamo de llaves de salones.</t>
  </si>
  <si>
    <t>Anexo 13. 
Correos del mantenimiento preventivo realizado a los equipos.
Foto de la planilla de registro de préstamo de llaves.</t>
  </si>
  <si>
    <t>Correos electrónicos admisiones  2021-2 y 2022-1 y, líneas de atención 6200700/6344000 Extensiones  6006 y 6009 / Evidencia correos Institucional</t>
  </si>
  <si>
    <t>Se envió correo a la Dirección de Admisiones y Registro Académico con copia a la Coordinación de Sede, Dirección del IPRED y Subdirección Académica del IPRED informando de la situación de cese de actividades del Nivel Introductorio desde el 25 de abril debido a que los estudiantes de pregrado de la sede Barrancabermeja decidieron entrar en asamblea y a la cual se unieron los estudiantes de Nivel Introductorio</t>
  </si>
  <si>
    <t>Se solicita al IPRED la gestión de la aplicación del cronograma de inscripciones de los programas de la sede.</t>
  </si>
  <si>
    <t>Solicitar mediante correo electrónico el comprobante</t>
  </si>
  <si>
    <t xml:space="preserve">Verificación ante la Vicerrectoría Académica la vigencia de los Programas académicos, un mes antes del inicio de cada convocatoria </t>
  </si>
  <si>
    <t>Se realiza el envió de correos electrónicos a la coordinación de evaluación de la calidad académica, verificando  los registros calificados vigentes previa convocatoria de los programas de pregrado presencial en la sede Bucaramanga y las sedes Regionales</t>
  </si>
  <si>
    <t>Correos electrónicos para 2021-2 y 2022-1</t>
  </si>
  <si>
    <t>Mantener actualizada las historias académicas, anexando documentos como polígrafos y revisión de matricula, que se presentan cada semestre.</t>
  </si>
  <si>
    <t>De acuerdo al Acta 01 de Grupo Primario  de 2021 se determina no medir el indicador de seguridad en la información teniendo en cuenta que se realiza el traslado del archivo académico que se encuentra empacado en un total de 1671 cajas correspondientes 926 a estudiantes graduados y 745 a estudiantes activos</t>
  </si>
  <si>
    <t>Imprimir y organizar las historias académicas recibidas de manera digital en los periodos de admisión entre 2020-1 a 2021-2</t>
  </si>
  <si>
    <t>Se ha determinado realizar la transición y manejar el archivo académico de manera digital, por lo tanto se han recepcionado la hojas de vida de manera digital y se están organizando, para archivarlas en el gestor documental que ha dispuesto la institución, sin embargo se ha controlado la recepción completa de la documentación para este periodo de transición</t>
  </si>
  <si>
    <t>En auditoría realizada por la Contraloría General de Santander se evidenciaron 2 hallazgos relacionados con temas contractuales 
Se estableció un plan de acción en el formato definido por el ente de control para los hallazgos 26 y 27 
Acción correctiva n°14</t>
  </si>
  <si>
    <t>Se estableció un plan de acción en el formato definido por el ente de control para los hallazgos 26 y 27 
Acción correctiva n°14</t>
  </si>
  <si>
    <t>Se envía circular n° 6 de 2021y se envía circular  n° 8 de 2022 Principios, Planeación y Acciones precontractuales</t>
  </si>
  <si>
    <t>Se realizaron los debidos cambios de contraseña automáticamente en el sistema</t>
  </si>
  <si>
    <t>Resumen de revisión diaria de Litisdata.
Formato Control de Correspondencia FJU-01.
Formato Control de Procesos Judiciales FJU-09 actualizado.             
Dos personas del proceso jurídico revisan diariamente en forma independiente los datos suministrados por los informativos.
Realizar seguimiento aleatorio mensual a los controles establecidos.</t>
  </si>
  <si>
    <t xml:space="preserve">Folleto del proceso jurídico
Correos electrónicos de remisión del folleto a las Unidades Académico Administrativas
</t>
  </si>
  <si>
    <t xml:space="preserve">Participación en ExpoDubai
Participación en NAFSA </t>
  </si>
  <si>
    <t>Un estudiante en movilidad internacional puede tener situaciones adversas que afecten su integridad física, psicológica y legal en el país anfitrión. El estudiante puede no contar con perfil psicológico estable, que le permita realizar la movilidad sin percances, incluyendo nivel de responsabilidad para cumplir con los compromisos adquiridos.</t>
  </si>
  <si>
    <t>Tabla de Excel con revisión de horas, deudas y confirmación de cargue</t>
  </si>
  <si>
    <t>Pérdida de voluntad de cooperación por parte de los socios o dificultad en la comunicación con los responsables encargados del trámite.</t>
  </si>
  <si>
    <t xml:space="preserve">Seguimiento mediante comunicaciones por correo electrónico y video llamadas  través de los canales institucionales con los gestores responsables de los convenios y con las instituciones cooperantes para conocer el interés de continuar con la suscripción. </t>
  </si>
  <si>
    <t>Se realizaron 2 charlas de movilidad promoviendo los convenios, además de las charlas de la UIS en el mundo para estudiantes de primer semestre y las charlas para la facultad de salud</t>
  </si>
  <si>
    <t xml:space="preserve">Generación de canales de comunicación tales como Grupos de WhatsApp, Redes sociales y correos electrónicos - Boletines- Recolección de datos en eventos culturales donde se convoca a egresados
</t>
  </si>
  <si>
    <t>Grupos de WhatsApp</t>
  </si>
  <si>
    <t xml:space="preserve">Se utiliza la aplicación acces para almacenar los datos de las personas registradas en la plataforma </t>
  </si>
  <si>
    <t xml:space="preserve">
En 2021:
- En junio, se publicaron 2  flyers  recordando el registro y uso de la plataforma Altissia y a final de mes se realizó uno comunicando el lanzamiento de  dos idiomas nuevos (inglés americano, francés canadiense)                                                                                                        - En julio, se publicó un flyer recordando el registro y uso de la plataforma Altissia.                                                                                                                - En agosto, se publicó un flyer recordando el registro y uso de la plataforma Altissia.                                                                                                                - En septiembre se publicaron 3 flyers, uno  recordando el registro y uso de la plataforma Altissia, otro comunicando el manteamiento y mejora de la plataforma y un último comunicando las bases del concurso realizado por  Altissia .                                                                                                               -  En  octubre  se publicó un flyer invitando y recordando a participar en el concurso realizado por Altissia.                                                                                                                -En diciembre se publicó un flyer comunicando los ganadores del concurso                                                                                                          En 2022 :                                                                                                                   -En Febrero se publicaron 2  flyers recordando e invitando al registro en la plataforma Altissia e invitando al Digital Exchange                                 - En mayo se publicaron 2 flyers uno invitando al registro en la plataforma y el otro con el contacto al soporte técnico de Altissia para la activación de cuentas.         </t>
  </si>
  <si>
    <t>- Lanzamiento del concurso edición 2021 el 29  de octubre de 2021.
- Se publicaron los ganadores del concurso el 6 de diciembre de 2021.
- Se entregaron los regalos a los ganadores mediante planta física de la UIS.</t>
  </si>
  <si>
    <t xml:space="preserve">
En 2021:
- En Julio, se capacitó a la nueva funcionaria de la sede Málaga acerca del programa UIS e-Idiomas, el uso de la plataforma ,el proceso de caracterización utilizando la plataforma  y el seguimiento que se puede realizar a los estudiantes mediante la herramienta follow-up
En 2022:                                                                                                                    -En abril del 2022 se realizó una reunión con los dinamizadores de cada sede para hacer la presentación de la nueva profesional a cargo de programa UIS e-Idiomas y la elaboración de un plan de acción para dar continuidad al seguimiento del programa en las sedes regionales.                                                                                                          - En mayo del 2022 se capacitó a los dinamizadores de las sedes regionales y a auxiliares de apoyo del campus central, para llevar a cabo el proceso de caracterización de los estudiantes de nuevo ingreso 2022-1.</t>
  </si>
  <si>
    <t xml:space="preserve">-En octubre del 2021, se socializó el programa y la nueva versión de la plataforma de altissia a los profesores de la sede de Barbosa y se les comunico sobre el concurso que realiza altissia. 
-En noviembre de 2021, se socializó el programa UIS e-Idiomas a los profesores de la E3T y se les comunico sobre el concurso que realiza altissia.                                                                  -En marzo del 2022 se dieron a conocer a los nuevos profesores planta, los servicios que ofrece la Oficina de Relaciones Exteriores, entre ellos el acceso gratuito a la plataforma Altissia.                                                                 -En abril del 2022 se dieron a conocer los beneficios de la plataforma Altissia y se socializó el proceso de registro y activación de credenciales,  a estudiantes de pregrado, posgrado y profesores de la facultad de Salud. </t>
  </si>
  <si>
    <t xml:space="preserve">Se desarrolla un instrumento donde se establecen diferentes escenarios para la adquisición de los recursos bibliográficos </t>
  </si>
  <si>
    <t xml:space="preserve">Base de datos archivo en Excel </t>
  </si>
  <si>
    <t>Acción correctiva No.22</t>
  </si>
  <si>
    <t>Se documento el protocolo de bioseguridad para la Biblioteca UIS y se envió a la Unidad de Planta Física</t>
  </si>
  <si>
    <t xml:space="preserve">Efectuar actividad de limpieza general de libros y estantería del área de colecciones y bodega de libros, con el objeto de mitigar riesgo de deterioro del material bibliográfico producto de factores físicos como el polvo y refugio de insectos.   </t>
  </si>
  <si>
    <t>El procedimiento para compra de Material Bibliográfico se hace desde Adquisiciones en Biblioteca Central.</t>
  </si>
  <si>
    <t>Para el año 2021  Adquirió de 114 libros con fondos de Estampilla UIS (Proyecto "Competencias Genéricas. SABER PRO") en las áreas de Ciencias Sociales y Humanas.</t>
  </si>
  <si>
    <t>* Se envió correo a profesores de la Sede, compartiendo formatos: Solicitud de selección para material bibliográfico. Y Solicitud de selección para recursos electrónicos                                        *Se envió correo a Coordinación Académica, con aspectos a tener en cuenta, según desarrollo de colecciones para solicitud de M.B. (para ser compartido desde Coordinación Académica. a profesores).                                                 *Para el caso de las necesidades internas de material bibliográfico.  se  está haciendo el consolidado de acuerdo a los contenidos de programas: Ingeniería Forestal y Zootecnia. *Archivo con solicitudes de profesores.. *Consolidado de solicitudes para ser enviado a Adquisiciones, Biblioteca, Bucaramanga</t>
  </si>
  <si>
    <t>* Solicitud a recursos físicos . Asignación de personal de servicios generales para limpieza de estantería y colección de libros, siguiendo lineamientos de bioseguridad. *Siguiendo fechas del cronograma de actividades para el 18 de julio se hace la solicitud  a Recursos Físicos, para limpieza</t>
  </si>
  <si>
    <t>Se hizo manteniendo primario: pegado de hojas sueltas, elaboración de refuerzo interno, sellar lomos, colocar rótulos. a 92 libros</t>
  </si>
  <si>
    <t>*Jornada de Inducción y Bienvenida a los Estudiantes nuevos                                           * Inducción servicios de Biblioteca, uso y  manejo de información del catálogo y Biblioteca Virtual, a estudiantes de los Programas Ingeniería Forestal, Zootecnia y Estudiantes de Pregrado</t>
  </si>
  <si>
    <t>*Correo enviado a Coordinación de Sede, informando procedimiento a seguir     *Diapositiva publicada el fanepage de la Universidad, con información de préstamo, entrega y renovación de material bibliográfico.    * Formato digital para solicitud de préstamo, entrega y renovación de material Bibliográfico</t>
  </si>
  <si>
    <t xml:space="preserve">El riesgo materializado fue debido a una auditoría realizada por la Contraloría General de Santander en donde se evidenciaron  hallazgos relacionados con temas falta de depuración de algunas cuentas 
</t>
  </si>
  <si>
    <t xml:space="preserve">Se estableció un plan de acción en el formato definido por el ente de control para los hallazgos 5,6, 19 y 22 </t>
  </si>
  <si>
    <t xml:space="preserve">Se realizó el envío de la circular a través de correo institucional acerca de la Rendición de Inventarios, el sistema se en cuenta abierto hasta el 31 de julio del año en curso para que los funcionarios realicen la revisión de los elementos a su cargo. </t>
  </si>
  <si>
    <t>Revisar y actualizar el Procedimiento de Egresos (Trámite de Cuentas)</t>
  </si>
  <si>
    <t>Estados Financieros y notas a los estados financieros publicadas con errores de transcripción que difieren de la información arrojada por el Sistema de Información Financiero</t>
  </si>
  <si>
    <t xml:space="preserve">Libros oficiales impresos, la evidencia del archivo no es posible cargarla a OneDrive por su tamaño, sin embargo se encuentra disponible en la Sección de Contabilidad para su verificación. </t>
  </si>
  <si>
    <t xml:space="preserve">Se realizó la actualización del Manual de Cartera, insumo fundamental para la revisión del procedimiento de gestión de cartera, este documento se encuentra en proceso de revisión en conjunto con la oficina jurídica y la división financiera, el plazo de esta acción dada su complejidad se extenderá a diciembre de 2022 con el fin de realizar la actividad de socialización del documento una vez se encuentre finalizada su revisión. </t>
  </si>
  <si>
    <t>Programación de mantenimiento de máquinas y reportes del estado actual de la infraestructura de la División de Publicaciones</t>
  </si>
  <si>
    <t>El catálogo actualizado: https://cutt.ly/8yY7kfL
Catálogo en las redes:  https://www.facebook.com/TiendaUniversitariaUIS
WhatsApp
https://wa.me/c/573330419830</t>
  </si>
  <si>
    <t>Disponibilidad de seguridad perimetral para la red LAN institucional.                                                      Segmentación de la información en los sistemas por roles.                          Backups a las bases de datos institucionales.</t>
  </si>
  <si>
    <t>Las evidencias de los controles son majeados por el líder del proceso en la Sede Bucaramanga.</t>
  </si>
  <si>
    <t>Implementar un modelo de seguridad de la información para el proceso Servicios informáticos y de Telecomunicaciones(Fases de planeación)</t>
  </si>
  <si>
    <t>Las evidencias de las acciones son manejados por el líder del proceso en la sede Bucaramanga</t>
  </si>
  <si>
    <t>Solicitudes de los usuarios para la modificación del software existente.</t>
  </si>
  <si>
    <t>Elaboración, publicación y divulgación del catalogo de servicios ofrecidos, ubicado en el portal web de la DSI.</t>
  </si>
  <si>
    <t>Gestionar ante la alta dirección la aprobación del proyecto para la renovación de la infraestructura física y tecnológica del edificio CENTIC.</t>
  </si>
  <si>
    <t>Radicar en el Banco de Programas y Proyectos de inversión de la Universidad un proyecto para la adquisición de una solución WAF(Web Aplicación Firewall) con balanceador de aplicaciones integrado y soluciones anti-DDoS (Distributed Denial of Service) Avanzado.</t>
  </si>
  <si>
    <t>Respaldo para el servicio de internet (dos canales funcionando simultáneamente).</t>
  </si>
  <si>
    <t>Cambio de contraseñas de las 704 salas ZOOM de la universidad y restauración por correo electrónico.</t>
  </si>
  <si>
    <t>Se actualizó el micrositio de la DSI en la página web, antigua en su momento y en la nueva.</t>
  </si>
  <si>
    <t>Hacer un estudio de mercados con los diferentes ISP incluyendo la solución WAF (Web Aplicación Firewall) y Soluciones Anti-DDoS (Distributed Denial of Service) para contratación de este servicio con los canales de Internet en 2022.</t>
  </si>
  <si>
    <t>Respaldo eléctrico(Planta eléctrica, UPS y circuitos independientes) en las salas de servidores institucionales.</t>
  </si>
  <si>
    <t>Zoom: Tomar el control de la sala solicitando el rol de anfitrión. Capacitaciones para uso de la herramienta.</t>
  </si>
  <si>
    <t xml:space="preserve">Como parte de la rotación de un estudiante de la Escuela de Nutrición se desarrolló la siguiente estrategia: “Elaborar la propuesta para intervenir en la prevención y pérdida de desperdicio de alimentos, según el documento de caracterización elaborado en la rotación anterior”, la cual contó con tres actividades que se ejecutaron a cabalidad: 
1. Revisión del documento de caracterización realizado por las estudiantes de práctica de la rotación anterior de prevención y pérdida de desperdicio de alimentos. 
2. Elaboración de la propuesta con las respectivas estrategias, objetivos, metas e indicadores para la propuesta de PDA. 
3. Ajustes y aprobación de la propuesta por parte de los docentes y profesionales del área de Coordinación de Servicios de Alimentación y Bienestar Estudiantil. </t>
  </si>
  <si>
    <t xml:space="preserve">39. Mantenimiento anual obligatorio por parte de la empresa Gas oriente en el caso de las tuberías de gas y de ARC Ingeniería para el caso de la Caldera   
Información oportuna y veraz a la División de Planta Física para que realicen cualquier ajuste o arreglo menor </t>
  </si>
  <si>
    <t>*Copia de correos electrónicos donde se evidencia la gestión y apoyo que brinda la UIS desde Bienestar Estudiantil para la implementación y desarrollo del programa Jóvenes en Acción en la Universidad. 
*Copia del Otrosí No. 1 al convenio para el otorgamiento de becas celebrado entre la Universidad Industrial de Santander y la Corporación Banco de Bogotá para el fomento de la educación
*Copia de las minutas de los convenios que se encuentran en trámite de firma entre LUMNI Colombia S.A.S y la Universidad Industrial de Santander y entre la Universidad Industrial de Santander y MARVAL S.A.S.</t>
  </si>
  <si>
    <t>Difusión a través de diferentes medios de comunicación.
Ej.: Cartelera y correos electrónicos.</t>
  </si>
  <si>
    <t>El porcentaje de estudiantes que participaron en 2021 en los  programas educativo-preventivos orientados hacia la promoción de la salud, la prevención de la enfermedad a través de la eliminación y control de los factores de riesgo, y la adopción de conductas de autocuidado, estilos de vida saludables y el mejoramiento del rendimiento académico aumento respecto al año 2020 por encima del  90% esto se debe al cambio  en la modalidad de realización de las actividades que pasaron de ser virtuales  o realizarse de forma presencial
El % Participaciones en PEP para la vigencia 2022 se tendrá finalizado el año, debido a que la frecuencia de medición del  indicador es anual.</t>
  </si>
  <si>
    <t>Convenio actualizado y asignación de prácticas para el II semestre 2021 y I semestre 2022</t>
  </si>
  <si>
    <t xml:space="preserve">Comunicaciones allegadas por la UCC con la asignación de las practicantes cada semestre, acompañamiento, seguimiento y evaluación de cada una de las prácticas </t>
  </si>
  <si>
    <t xml:space="preserve"> Comunicaciones de asignación de 4  practicantes UCC 2 para el  II 2021 y 2 para el I 2022/ Documentos convenio Actualizado UCC/UCDEC-0003567362-ASIGNACIÓN PRACTICANTE-UIS-II 2021/ UCDEC 0003567363-ASIGNACIÓN PRACTICANTE-UIS-I-2022</t>
  </si>
  <si>
    <t xml:space="preserve"> Cronograma de actividades para el proceso de asignación de los beneficios de Auxiliaturas, Auxilios de sostenimiento, y reliquidaciones / Pantallazos de las convocatorias publicadas en las fechas establecidas en calendario académico o acordadas por las sedes regionales. </t>
  </si>
  <si>
    <t xml:space="preserve">Se han publicado todas las convocatorias e beneficios socioeconómicos para estudiantes y se han presentado más estudiantes del número de beneficiarios  por convocatoria </t>
  </si>
  <si>
    <t xml:space="preserve">Se verificaron todos los datos de afiliación de seguridad social de los estudiantes y benefactores </t>
  </si>
  <si>
    <t xml:space="preserve">Se diligenció formato de asistencia a las capacitaciones que se brinda al personal de la sede Málaga. </t>
  </si>
  <si>
    <t>Se realizó la contratación de las profesionales Psicóloga y Enfermera para los Programas Educativos preventivos de la sede UIS Málaga</t>
  </si>
  <si>
    <t xml:space="preserve">Sistema de información para el manejo del Modulo de estudiantes, de la opción de supletorios.
</t>
  </si>
  <si>
    <t xml:space="preserve">Envió solicitud correo electrónico a la DSI, para activación de la opción asignación de citas. </t>
  </si>
  <si>
    <t>Envió de solicitud de  correo electrónico.</t>
  </si>
  <si>
    <t>No se informó a la DSI las eventualidades relacionadas con los sistemas de información teniendo en cuenta que no se presentaron.</t>
  </si>
  <si>
    <t>Se acataron los lineamientos de los acuerdos y resoluciones expedidas por el Consejo Académico para eventualidades como el retorno a la presencialidad y las asambleas estudiantiles y Directiva Ministerial para eventualidades como aislamiento por Covid 19.</t>
  </si>
  <si>
    <t>Capacitación al personal de la sede regional en protocolos y lineamientos de bioseguridad.</t>
  </si>
  <si>
    <t>Se realizó articulación con la estrategia ECOUIS para el desarrollo de campañas ambientales en carteleras informativas, día sin carro, jornada de embellecimiento del campus, entre otros.
Se realizó la disposición y manejo de los residuos peligrosos que se producen en la enfermería según lo establecido  en el Plan de Gestión del Riesgo Biológico</t>
  </si>
  <si>
    <t xml:space="preserve">Asignación de citas a estudiante para examen de ingreso a los estudiantes de primer nivel   mediante correo y plataformas de comunicación definidas por la institución.
</t>
  </si>
  <si>
    <t>base de datos Excel.</t>
  </si>
  <si>
    <t>Antes de realizar el examen médico se solicitó a cada estudiante de primer nivel la copia del pago del examen medico de ingreso.</t>
  </si>
  <si>
    <t>Ejecución de reuniones periódicas, con el fin de verificar el cumplimiento de la planeación y seguimiento a los resultados., con una periodicidad de una vez al mes o cada vez que se requiera.</t>
  </si>
  <si>
    <t>Se adelantaron las reuniones periódicas del equipo de bienestar para definir estrategias, planeación y seguimiento a la ejecución de actividades, quedando evidenciado en actas.</t>
  </si>
  <si>
    <t>Gestionar  a bienestar universitario sede central la adquisición de material pedagógico audiovisual para el desarrollo de PEP en la sede UIS Málaga.</t>
  </si>
  <si>
    <t>envió solicitud correo electrónico para adquisición de material pedagógico audiovisual de los PEP.</t>
  </si>
  <si>
    <t>Envió de correo electrónico.</t>
  </si>
  <si>
    <t>Se divulga a través de redes sociales (WhatsApp, Facebook e Instagram) y correos electrónicos, las fechas programadas para la asignación de los beneficios socioeconómicos.</t>
  </si>
  <si>
    <t>• Actas de pre comité y Actas de Consejo de sede
• Acta 2022100001 Sede Socorro 2021-2 Solicitud de Reliquidaciones
• Acta previa Sede Socorro 2022-1 Solicitud de Reliquidaciones 
• Acta No. 023 y 027 de 2021 Consejo de Sede
• Acta No. 002 de 2022 Consejo de Sede</t>
  </si>
  <si>
    <t>Informarse permanentemente sobre las actualizaciones en los acuerdos que reglamentan los beneficios socioeconómicos</t>
  </si>
  <si>
    <t>Socializar periódicamente las guías, protocolos, procedimientos e instructivos necesarios para la prestación de servicios</t>
  </si>
  <si>
    <t>Se envían a las profesionales de BE, las actualizaciones realizadas a  la documentación del proceso.</t>
  </si>
  <si>
    <t>Ofrecer a los estudiantes las atenciones por zoom,  Microsoft Teams o vía telefónica</t>
  </si>
  <si>
    <t>*Pantallazo de la publicación de las convocatorias para Residencias estudiantiles, Auxiliaturas estudiantil de sostenimiento y servicio de comedores para 2022-1 
*Copia acta CBUE donde se revisa y aprueba el Calendario para el estudio de casos de vulnerabilidad para el semestre 2021-2</t>
  </si>
  <si>
    <t>Perfil higiénico sanitario realizado en la CSA, en el marco del cumplimiento de los programas de BPM</t>
  </si>
  <si>
    <t>Generación de alianzas  para mantener y/o aumentar la oferta de eventos culturales dirigidos a la comunidad UIS y de extensión</t>
  </si>
  <si>
    <t xml:space="preserve">Promoción de los Semilleros de los Grupos Artísticos de las sedes regionales </t>
  </si>
  <si>
    <t>Flayers publicados en la web/Facebook/flayers</t>
  </si>
  <si>
    <t>Elaboración del calendario cultural a Inicio de año para la planeación del 2022</t>
  </si>
  <si>
    <t>Generación de alianzas  para mantener y/o aumentar la oferta de eventos culturales dirigidos a la comunidad UIS y de extensión  (Sede Málaga, Sede Barbosa)</t>
  </si>
  <si>
    <t>Se recibieron invitaciones a participar de eventos artístico-culturales en la región.</t>
  </si>
  <si>
    <t>Promoción de los Semilleros de los Grupos Artísticos de las sedes regionales (Sede Málaga, Sede Socorro, Sede Barbosa, Sede Barranca)</t>
  </si>
  <si>
    <t>Se diseñaron y divulgaron flayer publicitarios para la convocatoria a semilleros artísticos de la sede.
Se realizó la contratación de docentes de música y danzas para los semilleros artísticos de la sede.</t>
  </si>
  <si>
    <t>Se hizo la divulgación de eventos artísticos a través de los medios de difusión institucionales de la sede.</t>
  </si>
  <si>
    <t>Generación de alianzas  para mantener y/o aumentar la oferta de eventos culturales dirigidos a la comunidad UIS y de extensión  (Sede Málaga, Sede Barbosa, Sede Bucaramanga)</t>
  </si>
  <si>
    <t xml:space="preserve">Durante el año 2021, se realizaron 1.469 encuestas de satisfacción a los usuarios de Gestión Cultural Sede Central. Se realiza un monitoreo constante para generar acciones de mejora derivadas de los comentarios en la encuesta de satisfacción. </t>
  </si>
  <si>
    <t>20 de junio de 2022. Durante el mes de noviembre de 2021 se realizaron actividades de mantenimiento en subestaciones, transformadores y puestas a tierra, de redes de la sede UIS Barrancabermeja. Ver adjuntos:  Mantenimientos eléctricos.</t>
  </si>
  <si>
    <t>20 de junio de 2022. De acuerdo al plan de formación presentado por el operador de servicios de Vigilancia, de las 11  capacitaciones planeadas para la vigencia 2021.   Respecto al plan de formación de la vigencia 2022, desde el mes de enero al mes de junio, se realizaron las siguientes capacitaciones: Higiene postural y manejo de cargas y  Equidad de género. Ver adjuntos: Capacitaciones vig 2021 y Capacitaciones Vigilancia 2022.</t>
  </si>
  <si>
    <t>20 de junio de 2022. De acuerdo al plan de formación presentado por el operador de servicios de aseo de la vigencia 2021, las  12 capacitaciones planeadas  se realizaron en su totalidad.                                                                                                                   Respecto al plan de formación para el primer semestre de la vigencia 2022, de las 10 capacitaciones planeadas se ejecutaron 8.  Ver adjunto: Capacitaciones Mantenimiento I sem 2022 y Capacitaciones Mant Vig 2021</t>
  </si>
  <si>
    <t>Ejecutar plan de formación de brigadistas de emergencias de las Sedes Principal, Facultad de Salud, Bucarica, Guatiguará, Málaga, Barrancabermeja, Socorro y Barbosa. (docentes, estudiantes y administrativos)</t>
  </si>
  <si>
    <t>Se llevó acabo el acompañamiento a personal de contratista en la revisión, cambian el contador de energía y lo llevan para su revisión.</t>
  </si>
  <si>
    <t>Pantallazos, fotografías y demás sobre las capacitaciones a personal de vigilancia</t>
  </si>
  <si>
    <t>Pantallazos, fotografías y demás sobre las capacitaciones a personal de aseo y mantenimiento.</t>
  </si>
  <si>
    <t>fotografías y pantallazos  plataforma planta física sedes en la intranet.</t>
  </si>
  <si>
    <t>Se adjunta pantallazos de las publicaciones en el fan page de Facebook de la sede Málaga.</t>
  </si>
  <si>
    <t xml:space="preserve">El Campus Convento de la Sede UIS Socorro, cuenta con 2 transformadores al igual que los equipos de medida,  los cuales son de propiedad del proveedor de Energía - Empresa Electrificadora de Santander- ESSA, quienes realizan el mantenimiento preventivo y predictivo de los respectivos equipos. Campus Bicentenario se tiene que en el mes de agosto del año 2019, se da la normalización del servicio en la Subestación y  en el año 2020 se adelantaron las cotizaciones para el Mantenimiento Preventivo, sin embargo, teniendo en cuenta que la subestación se encuentra vinculada en el proceso desarrollo de la construcción del Edificio D, en el  momento  se encuentra el proceso de trámite de normalización de Energía del Edificio D, proceso que incluye pruebas de laboratorio revisión de equipos para la respectiva energización. 
</t>
  </si>
  <si>
    <t>1, Se vinculó un servicio de 12 horas  de  seguridad y vigilancia más para el Campus Bicentenario, Se realizó la compra de cámaras de seguridad y vigilancia para la Sede Convento.       2, La empresa contratista presenta su cronograma de capacitación y se realiza seguimiento del desarrollo de las capacitaciones en la revisión de los informes.                                                            3.La empresa contratista presenta su informe mensual al cual se le hace seguimiento  con las evidencias presentados para aval de pago. Se realizan inducciones las cuales son programadas por Bienestar Universitario,  al inicio de cada semestre con los estudiantes y docentes y adicionalmente al personal nuevo.                       4.La empresa contratista presenta su cronograma de capacitación y se realizar seguimiento del desarrollo de las capacitaciones en la revisión de los informes con las evidencias presentados para aval de pago. Mensualmente se presenta programa al supervisor del contrato y conforme a los servicios a requerir.</t>
  </si>
  <si>
    <t xml:space="preserve">1, Evidencia:  Factura de servicios, orden de compra de cámaras, plano de ubicación, archivo descripción de equipos con registro fotográfico.         2, Evidencia: Cronograma de capacitación “Capacitaciones Personal Seguridad y Vigilancia”, Archivos en PDF, Planillas de Registro de la Empresa TECNISEG/ DETSAN.    3.Evidencia:  Archivo de  Seguimiento  Mensual Vigilancia Informes mensuales físicos en el archivo de Planta Física. Evidencia:  Carpeta “Inducciones Estudiantes y Docentes  2020 - 2021” Planillas de Registros de Asistencias y Registro fotográfico.                  4.Evidencia: Carpeta “Capacitaciones personal de Mantenimiento” Archivos en Excel, planillas de registro de las  empresas  EasyClean y Americana de Servicios </t>
  </si>
  <si>
    <t>Fallas en el soporte técnico requerido para la atención de las necesidades de mantenimiento de las diferentes Unidades Académicas y Administrativas para garantizar el desarrollo normal de sus actividades. Lo anterior, respecto a los servicios de Aseo, jardinería, Carpintería, Soldadura, Pintura, Construcción, Albañilería, Fontanería y Electricidad. Propensión al deterioro de la infraestructura física de la Universidad, tanto de espacios internos (Oficinas, Aulas de Clase, Auditorios, etc.) y externos (Fachadas edificios, corredores, áreas comunes, etc.).</t>
  </si>
  <si>
    <t>Participación en Simulacro Nacional Octubre de 2021.   Capacitación a brigadistas en manejo de extintores (Bomberos de el Socorro) 2021 y 2022.                                                        Capacitaciones en primeros auxilios a estudiantes (Defensa civil).                                                          Inspección a botiquines.                             se realizan Protocolos de bioseguridad para atender emergencia por COVID-19. (Resolución 0904 de agosto 25 de 2021.</t>
  </si>
  <si>
    <t>Simulacro 2021.   Imágenes y formatos.                              Formatos de asistencia a capacitaciones.                       Imágenes fotográficas de capacitaciones.                  Resolución 0904 de agosto 25 de 2021.</t>
  </si>
  <si>
    <t>Realizar calendario ambiental   con las actividades a ejecutar en cada una de las fechas conmemorativas al ambiente.</t>
  </si>
  <si>
    <t xml:space="preserve">Presentación de inducciones.   Listados de asistencia a inducciones.                         Imágenes fotográficas de campañas y capacitaciones. </t>
  </si>
  <si>
    <t>Incumplimiento total o parcial de los programas del Sistema de Gestión Ambiental.</t>
  </si>
  <si>
    <t>Se realizan inducciones para estudiantes de nivel introductorio y primer nivel. Se socializan las campañas ambientales a través de redes sociales y profesores.</t>
  </si>
  <si>
    <t xml:space="preserve">Se realizan inducciones para estudiantes de nivel introductorio y primer nivel. Se socializan las campañas ambientales a través de redes sociales y profesores.     Se Realizan inspecciones de laboratorios, enfermería y áreas administrativas y se deja registro en formatos. </t>
  </si>
  <si>
    <t xml:space="preserve">Solicitudes y procesos de docentes en relación con comisiones o año sabático con respuestas no oportunas. </t>
  </si>
  <si>
    <t xml:space="preserve">Revisión de la inclusión en los sistemas de información sobre el  inicio de las diferentes situaciones administrativas en las que se puede encontrar un profesor. Con relación a la revisión se encontró que un profesor no registraba inicio de comisión en el Sistema. Se continua las revisiones aleatorias de dichas situaciones administrativas.  </t>
  </si>
  <si>
    <t xml:space="preserve"> - Listado de profesionales de apoyo en el marco del Plan de Entrenamiento y Capacitación de la División de Gestión de Talento Humano.</t>
  </si>
  <si>
    <t xml:space="preserve">Implementar en las actividades ofrecidas dentro del plan de entrenamiento y capacitación  modalidades remotas a través de las herramientas Tics. </t>
  </si>
  <si>
    <t xml:space="preserve"> - Base de datos Excel para revisión de cobros de bonos.</t>
  </si>
  <si>
    <t xml:space="preserve"> - Divulgación de la información a través de la inducción y reinducción. 
 - El FTH.39 versión 5 se encuentra en trámite con la coordinación de calidad de la Universidad, y se planteó flujo de solcitudes como guía para dicha situación administrativa.</t>
  </si>
  <si>
    <t xml:space="preserve"> - Inicio de trámite de solicitud de cotización en febrero.
 - Elegir proveedores de la región.
 - Aplica lineamientos de la guía para selección de proveedores de dotación subproceso APA</t>
  </si>
  <si>
    <t>Crear, publicar y divulgar  procedimiento para las solicitudes de cambio de categoría de docentes cátedra, que incluya entre otras actividades solicitud por correo electrónico a los Directores de la Escuela o Departamento de los trámites de ascenso de categoría pendientes.</t>
  </si>
  <si>
    <t>Se divulgan los requisitos para las solicitudes de cambio de categoría docente cátedra a través de un correo electrónico y se encuentra en construcción el paso a paso para el cambio.</t>
  </si>
  <si>
    <t xml:space="preserve"> - Correo electrónico con información de cambio de categoría.</t>
  </si>
  <si>
    <t xml:space="preserve">-Guía por parte del proceso ACS que se compartió con los demás subproceso donde se relacionan los tiempos oportunos para el reporte de las diferentes novedades
- Planeación mensual de procesos de liquidación de nómina
- Divulgación de planeación de actividades con los subprocesos de la DGTH. </t>
  </si>
  <si>
    <t xml:space="preserve"> - Presentación de la información divulgada en jornadas de inducción y reinducción del personal UIS.</t>
  </si>
  <si>
    <t xml:space="preserve">- Socializar con los jefes de UAA de las implicaciones del reporte tardío o no reporte de las incapacidades de los funcionarios adscritos a su unidad. </t>
  </si>
  <si>
    <t xml:space="preserve"> - Planeación semestral de actividades masivas con el visto bueno de Rectoría. 
 - Formatos de asistencia y evaluación de reacción.
 - Correos y/o actas con planeación de actividad en conjunto con jefes de unidad y/o profesionales de apoyo.
- Socialización de actividades en canales digitales.</t>
  </si>
  <si>
    <t>Al revisar los documentos de SGC se considera pertinente colocar la información de SST en el Anexo 5: Matriz de Interacción Institucional por ende se realizaron los ajustes y se remitió al SGC, actualmente se están haciendo los ajustes que solicitaron.</t>
  </si>
  <si>
    <t xml:space="preserve"> - Correo de la coordinadora del SGC - "Adjunto respuesta solicitud actualización matriz de interacción institucional"</t>
  </si>
  <si>
    <t xml:space="preserve"> - Acta de reunión de Subproceso sobre seguimiento Plan de trabajo (Acta SST n.° 02 28.02.2022).
 - Auto evaluación de los Estándares mínimos Vigencia 2021.
 - Correo Informe de Inspección Condiciones de Seguridad para certificación ABET y IPVR.
 - PDF Inducción SGSST funcionarios 2022.</t>
  </si>
  <si>
    <t>Se realizo la revisión y elaboración del Reglamento, se remitió a Asesoría Jurídica y posterior a esto se envió a Rectoría para revisión y aprobación por resolución.</t>
  </si>
  <si>
    <t xml:space="preserve"> - Circular n°.01 Conjunta novedades en SST sobre actualización de documentos</t>
  </si>
  <si>
    <t xml:space="preserve">Desde la Dirección de Comunicaciones se trabaja en proyecto para la adecuación tecnológica y de infraestructura del área de Televisión en el que se incluirá el mantenimiento preventivo y correctivo de las cámaras con las que cuenta la Dirección de comunicaciones, se cuenta con dos órdenes de consultoría quienes están desarrollando, acompañando y la elaborando los documentos para el proyecto de inversión </t>
  </si>
  <si>
    <t>Renovar equipos  especializados para Televisión y redes sociales</t>
  </si>
  <si>
    <t xml:space="preserve">Adquirir equipos especializados para Televisión 
(Lentes, tarjetas, baterías, cámara de video Go, audífonos, trípodes y aro de luz  )
</t>
  </si>
  <si>
    <t>Gestionar permanente proyectos para adquisición y mantenimiento de los equipos de almacenamiento y conservación de los archivos de televisión</t>
  </si>
  <si>
    <t xml:space="preserve">1. Apoyo al proceso de Bienestar Estudiantil en la difusión de la estrategia Flash en Bienestar
2. Apoyo al proceso de Gestión Cultural </t>
  </si>
  <si>
    <t xml:space="preserve">1-Se están diligenciando los Formatos FCI 31 para las solicitudes sede Servicio por parte de los funcionarios administrativos de la UIS Barrancabermeja </t>
  </si>
  <si>
    <t xml:space="preserve"> Hoja Word con pantallazos de las publicaciones y cifras de reacción (Muestra)</t>
  </si>
  <si>
    <t>Gestionar el envió y la estandarización del material elaborado en Sede principal  (IPRED, Dirección de Comunicaciones  y ADMISIONES) para realizar las actualizaciones de información de contacto de la Sede Socorro</t>
  </si>
  <si>
    <t>Se mantiene comunicación constante con la Dirección de Comunicaciones, Coordinador de Sede y Líderes de proceso,  para realizar la publicación de diferentes productor comunicativos en los medios de comunicación internos y externos.</t>
  </si>
  <si>
    <t xml:space="preserve">Correo electrónico de solicitud de auxiliaturas </t>
  </si>
  <si>
    <t>Invidencia adjunta (Correo electrónico con los requerimientos para la auxiliatura del proceso, correo electrónico de asignación de auxiliares y resolución de nombramiento de auxiliares fondo común) Carpeta #2</t>
  </si>
  <si>
    <t>Actas de reuniones de comité primario en las que se establecen compromisos, estas reposan el  equipo de la profesional de calidad.  Solicitudes de servicio FCI.31</t>
  </si>
  <si>
    <t>Control 13 FGD.14 Archivos de Gestión</t>
  </si>
  <si>
    <t>La Dirección de Servicios de Información conserva la información por medio de Backup con almacenamiento seguro</t>
  </si>
  <si>
    <t>Control 14 DSI Backup</t>
  </si>
  <si>
    <t>Acción 3 Socializar Instructivo Transferencias</t>
  </si>
  <si>
    <t>Acción 4 Socializar Plan de Conservación Documental (SIC)</t>
  </si>
  <si>
    <t>Acción 5 Codificación Plan de Conservación (SIC)</t>
  </si>
  <si>
    <t xml:space="preserve">Elaborar del Instructivo de Documentos Digitales e Híbridos </t>
  </si>
  <si>
    <t>Acción 6 Instructivo Documentos Digitales</t>
  </si>
  <si>
    <t>Control 25 Espacio Físico</t>
  </si>
  <si>
    <t>La Dirección de Certificación y Gestión Documental junto con la Secretaria General, Oficina Asesora Jurídica y Equipo TIC han avanzado en la implementación del gestor de documentos electrónicos ALFRESCO</t>
  </si>
  <si>
    <t>Acción 7 Almacenamiento de los Archivos Digitales</t>
  </si>
  <si>
    <t>Acción 8 Socializar Instructivo Eliminación Documental</t>
  </si>
  <si>
    <t>Acción 1 Capacitación Ventanilla Virtual</t>
  </si>
  <si>
    <t>Acción 2 Formato Control Ventanilla Virtual</t>
  </si>
  <si>
    <t>Se realiza la gestión de contratación de personal, se envían las cuentas de cobro pertinentes, se solicita a planta física el servicio cuando es pertinente, se actualiza la documentación</t>
  </si>
  <si>
    <t>Se realiza la contratación del personal técnico por Orden de Prestación de Servicios y se realizan los procedimientos para las prórrogas del personal planta temporal</t>
  </si>
  <si>
    <t>Se envía correo a la comunidad con el objetivo de informar que en caso de tener manuales puedan ser enviados a la División</t>
  </si>
  <si>
    <t>Se realizan reuniones formales indicándoles a los técnicos la importancia del cierre oportuno de las órdenes de trabajo en sistema, de igual forma de manera informal se les recuerda constantemente que deben ser cerradas, el porcentaje de avance es por las evidencias presentadas</t>
  </si>
  <si>
    <t>Se envían en las cuentas de cobro la cantidad de días de la validez de la oferta para que el traslado sea realizado con la mayor brevedad</t>
  </si>
  <si>
    <t>Se envían comunicación por Teams al Profesional encargado en la División de Servicios de Información, cuando se encuentran inconvenientes en el SIMAT</t>
  </si>
  <si>
    <t>Se realizan solicitudes a la División Planta Física en el momento que se requiere, sea por sistema o por teléfono para agilizar la gestión</t>
  </si>
  <si>
    <t xml:space="preserve">Se realizan reuniones formales indicándoles a los técnicos la importancia del cierre oportuno de las órdenes de trabajo en sistema, de igual forma de manera informal se les recuerda constantemente que deben ser cerradas, el porcentaje de avance es por las evidencias presentadas. Se solicita la modificación a la meta por la cantidad 2, ya que por error no eran 8 </t>
  </si>
  <si>
    <t>Se realiza envió de los instructivos a la comunidad universitaria</t>
  </si>
  <si>
    <t>Se envía correo a la comunidad con el objetivo de informar los formatos que pueden utilizar para la programación y el seguimiento de los mantenimientos. No se publica en el micrositio por actualización página web pero se envía por correo</t>
  </si>
  <si>
    <t>https://uis.edu.co/uis-control-gestion-es/#administracion-riesgo</t>
  </si>
  <si>
    <t xml:space="preserve"> Jul 2021- Jun 2022</t>
  </si>
  <si>
    <t>% PROMEDIO DE EJECUCIÓN ACCIONES</t>
  </si>
  <si>
    <t xml:space="preserve"> Jul 2020- Jun 2021</t>
  </si>
  <si>
    <t>PROCESO SEGUIMIENTO INSTITUCIONAL</t>
  </si>
  <si>
    <r>
      <t xml:space="preserve">Riesgo 
</t>
    </r>
    <r>
      <rPr>
        <b/>
        <i/>
        <sz val="10"/>
        <rFont val="Humanst521 BT"/>
        <family val="2"/>
      </rPr>
      <t>(Evento</t>
    </r>
    <r>
      <rPr>
        <b/>
        <sz val="10"/>
        <rFont val="Humanst521 BT"/>
        <family val="2"/>
      </rPr>
      <t xml:space="preserve"> que puede afectar el logro del </t>
    </r>
    <r>
      <rPr>
        <b/>
        <i/>
        <sz val="10"/>
        <rFont val="Humanst521 BT"/>
        <family val="2"/>
      </rPr>
      <t>objetivo)</t>
    </r>
  </si>
  <si>
    <r>
      <t xml:space="preserve">Agente generador
</t>
    </r>
    <r>
      <rPr>
        <b/>
        <i/>
        <sz val="10"/>
        <rFont val="Humanst521 BT"/>
        <family val="2"/>
      </rPr>
      <t>(Sujeto</t>
    </r>
    <r>
      <rPr>
        <b/>
        <sz val="10"/>
        <rFont val="Humanst521 BT"/>
        <family val="2"/>
      </rPr>
      <t xml:space="preserve"> u </t>
    </r>
    <r>
      <rPr>
        <b/>
        <i/>
        <sz val="10"/>
        <rFont val="Humanst521 BT"/>
        <family val="2"/>
      </rPr>
      <t>objeto</t>
    </r>
    <r>
      <rPr>
        <b/>
        <sz val="10"/>
        <rFont val="Humanst521 BT"/>
        <family val="2"/>
      </rPr>
      <t xml:space="preserve"> con capacidad para generar el riesgo)</t>
    </r>
  </si>
  <si>
    <r>
      <t xml:space="preserve">Causas
</t>
    </r>
    <r>
      <rPr>
        <b/>
        <i/>
        <sz val="10"/>
        <rFont val="Humanst521 BT"/>
        <family val="2"/>
      </rPr>
      <t>(Factores</t>
    </r>
    <r>
      <rPr>
        <b/>
        <sz val="10"/>
        <rFont val="Humanst521 BT"/>
        <family val="2"/>
      </rPr>
      <t xml:space="preserve"> internos o externos)</t>
    </r>
  </si>
  <si>
    <r>
      <t xml:space="preserve">Efecto /
Consecuencias
 (Cómo se </t>
    </r>
    <r>
      <rPr>
        <b/>
        <i/>
        <sz val="10"/>
        <rFont val="Humanst521 BT"/>
        <family val="2"/>
      </rPr>
      <t>refleja</t>
    </r>
    <r>
      <rPr>
        <b/>
        <sz val="10"/>
        <rFont val="Humanst521 BT"/>
        <family val="2"/>
      </rPr>
      <t xml:space="preserve"> en la entidad?)</t>
    </r>
  </si>
  <si>
    <t>Impacto</t>
  </si>
  <si>
    <t>Probabilidad</t>
  </si>
  <si>
    <t>Evaluación Riesgo</t>
  </si>
  <si>
    <t>Controles existentes</t>
  </si>
  <si>
    <t>Valoración riesgo</t>
  </si>
  <si>
    <t>Opciones de Manejo</t>
  </si>
  <si>
    <t>Acciones</t>
  </si>
  <si>
    <t>Responsables</t>
  </si>
  <si>
    <t>Cronograma</t>
  </si>
  <si>
    <t>Indicador de la Acción</t>
  </si>
  <si>
    <t>Meta</t>
  </si>
  <si>
    <r>
      <t xml:space="preserve">Riesgo
</t>
    </r>
    <r>
      <rPr>
        <b/>
        <i/>
        <sz val="10"/>
        <rFont val="Humanst521 BT"/>
        <family val="2"/>
      </rPr>
      <t>Qué puede ocurrir?</t>
    </r>
  </si>
  <si>
    <r>
      <t xml:space="preserve">Descripción
</t>
    </r>
    <r>
      <rPr>
        <b/>
        <i/>
        <sz val="10"/>
        <rFont val="Humanst521 BT"/>
        <family val="2"/>
      </rPr>
      <t>En qué consiste o cuáles son sus características?</t>
    </r>
  </si>
  <si>
    <t>Por qué se puede presentar?</t>
  </si>
  <si>
    <t>Por qué ?</t>
  </si>
  <si>
    <t>Por qué?</t>
  </si>
  <si>
    <t>Fecha inicio</t>
  </si>
  <si>
    <t>Fecha fin</t>
  </si>
  <si>
    <t>PROCESO: ADMISIONES Y REGISTRO ACADÉMICO</t>
  </si>
  <si>
    <t>GRAVE (20)</t>
  </si>
  <si>
    <t>BAJA (1)</t>
  </si>
  <si>
    <t>MODERADO (20)</t>
  </si>
  <si>
    <t>TOLERABLE (10)  Impacto=Moderado(10)   Probabilidad = baja (1)</t>
  </si>
  <si>
    <t>REDUCIR</t>
  </si>
  <si>
    <t>Pérdida y/o errores de la información asociada con Admisiones y Registro Académico.</t>
  </si>
  <si>
    <t xml:space="preserve">Sistemas de información
Personal de la Dirección de Admisiones y Registro Académico
Unidades académicas
</t>
  </si>
  <si>
    <t>Pérdida de registros físicos o informáticos</t>
  </si>
  <si>
    <t xml:space="preserve">Falta de acciones de control documental 
Por causas atribuibles al Proceso Sistemas Informáticos y Telecomunicaciones. </t>
  </si>
  <si>
    <t xml:space="preserve">Por causas atribuibles al Proceso de Gestión Documental.
</t>
  </si>
  <si>
    <t xml:space="preserve">
Desconfianza  en  los resultados generados por el proceso
Deterioro de la imagen Institucional
Insatisfacción de los beneficiarios
Caos administrativo, reprocesos             </t>
  </si>
  <si>
    <t xml:space="preserve"> Sistema de informacion  eficiente para controlar  la ubicación de las historias academias</t>
  </si>
  <si>
    <t xml:space="preserve">Auxiliar de Archivo
</t>
  </si>
  <si>
    <t>Archivo Actualizado</t>
  </si>
  <si>
    <t>PROCESO: BIBLIOTECA</t>
  </si>
  <si>
    <t>MODERADO (10)</t>
  </si>
  <si>
    <t>MEDIA (2)</t>
  </si>
  <si>
    <t xml:space="preserve">ASUMIR </t>
  </si>
  <si>
    <t>IMPORTANTE (40)</t>
  </si>
  <si>
    <t xml:space="preserve">Debido a las restricciones de movilidad en ocasión a la pandemia el servicio presencial en la Biblioteca fue cerrado
Posibles dificultades que se pueden presentar para ingresar a las instalaciones de la Universidad o hacer llegar a los interesados material bibliográfico en físico para su uso. 
</t>
  </si>
  <si>
    <t xml:space="preserve">Factores externos agentes biológicos y físicos
Factores sociales 
</t>
  </si>
  <si>
    <t xml:space="preserve">Restricciones de movilidad ocasionados por eventos de salud pública o ambientales </t>
  </si>
  <si>
    <t xml:space="preserve">Servicio de Biblioteca  cerrado </t>
  </si>
  <si>
    <t>MODERADO  (10)
Probabilidad:    MEDIA (2)
Impacto: MODERADO  (20)</t>
  </si>
  <si>
    <r>
      <t>Eventos de orden público como Paros, manifestaciones o eventos que dificulten el ingreso a las instalaciones</t>
    </r>
    <r>
      <rPr>
        <strike/>
        <sz val="10"/>
        <rFont val="Humanst521 BT"/>
        <family val="2"/>
      </rPr>
      <t xml:space="preserve">
</t>
    </r>
  </si>
  <si>
    <r>
      <rPr>
        <sz val="10"/>
        <rFont val="Humanst521 BT"/>
        <family val="2"/>
      </rPr>
      <t xml:space="preserve">Descontento de la comunidad 
</t>
    </r>
    <r>
      <rPr>
        <strike/>
        <sz val="10"/>
        <rFont val="Humanst521 BT"/>
        <family val="2"/>
      </rPr>
      <t xml:space="preserve">
</t>
    </r>
  </si>
  <si>
    <t>Insatisfacción del usuario
Dificultad de acceso a la información</t>
  </si>
  <si>
    <t>ACEPTABLE (5)
IMPACTO: LEVE (5)
PROBABILIDAD: BAJA (1)</t>
  </si>
  <si>
    <t>Ofrecer servicios o productos que presenten fallas en atributos como: inocuidad, calidad, oportunidad, pertinencia, integralidad, eficacia, confiabilidad; y confidencialidad de la información (según el caso).</t>
  </si>
  <si>
    <t>Personal que no reúna las competencias requeridas para el cargo (habilidades personales y técnicas, conocimiento y experiencia)</t>
  </si>
  <si>
    <t>Por causas atribuibles al proceso de Talento Humano.
Modalidad de contratación y dificultades en el desempeño del personal de planta.</t>
  </si>
  <si>
    <t>TOLERABLE (10)
IMPACTO: MODERADO  (10)
PROBABILIDAD: BAJA (1)</t>
  </si>
  <si>
    <t>EVITAR / REDUCIR</t>
  </si>
  <si>
    <t>Cierre de la Universidad o problemas de orden público</t>
  </si>
  <si>
    <t>Por omisión u olvido</t>
  </si>
  <si>
    <t>Por falta de una adecuada inducción y reinducción al personal que se contrata en aspectos relativos a las condiciones de calidad de los servicios que se deben ofrecer a los estudiantes.</t>
  </si>
  <si>
    <t>Realizar inducción para nuevos funcionarios sobre el Sistema de Gestión de calidad</t>
  </si>
  <si>
    <t>Profesional facilitador del SGC y/o integrantes del Grupo Primario</t>
  </si>
  <si>
    <t xml:space="preserve"> Por falta de planes y programas que permitan efectuar un adecuado control y seguimiento </t>
  </si>
  <si>
    <t xml:space="preserve">Realizar seguimiento al cumplimiento en la estandarización de alimentos preparados y en las porciones servidas en los servicios de alimentación </t>
  </si>
  <si>
    <t>Seguimientos realizados por año</t>
  </si>
  <si>
    <t>Cumplimiento a los documentos IBE.14 instructivo de semaforización de medicamentos y dispositivos médicos y GBE.42 guía de manejo de medicamentos y dispositivos médicos vencidos y/o deteriorados</t>
  </si>
  <si>
    <t>Carencia de recursos humanos, tecnológicos, financieros</t>
  </si>
  <si>
    <t>Actualización constante de los contratos interadministrativos con las Instituciones Prestadoras de Servicios de salud para los estudiantes (HUS - HPSC) y renovación oportuna de la póliza de accidentes estudiantiles</t>
  </si>
  <si>
    <t>Apoyo a las diferentes Unidades Académicas de la Universidad, generando espacios para la rotación de estudiantes en práctica de Medicina, Enfermería, Ingeniería,  Fisioterapia, Nutrición, Trabajo Social, etc.</t>
  </si>
  <si>
    <t>Proveedores de insumos y servicios no calificados</t>
  </si>
  <si>
    <t xml:space="preserve">No acatar los lineamientos dados por la División de Contratación para la selección y evaluación de proveedores </t>
  </si>
  <si>
    <t xml:space="preserve"> Aplicación del Estatuto de contratación de la UIS</t>
  </si>
  <si>
    <t>Realizar durante la ejecución de los contratos de suministro de alimentos de medio y mayor riesgo en salud pública, visita de inspección del cumplimiento de las Buenas Prácticas de Manufactura</t>
  </si>
  <si>
    <t>50%</t>
  </si>
  <si>
    <t>Por causas atribuibles al proceso de Sistemas Informáticos y Telecomunicaciones</t>
  </si>
  <si>
    <t xml:space="preserve">Solicitudes realizadas </t>
  </si>
  <si>
    <t xml:space="preserve">Las necesarias hasta obtener los recursos o una respuesta por escrito </t>
  </si>
  <si>
    <t xml:space="preserve">Según necesidad de los programas y servicios </t>
  </si>
  <si>
    <t>Pérdida de información histórica del SIMSIS (Sistema de Información para el Manejo de Servicios Integrales de Salud)</t>
  </si>
  <si>
    <t>TOLERABLE (10)</t>
  </si>
  <si>
    <t>1</t>
  </si>
  <si>
    <t xml:space="preserve">Pandemias, paros nacionales, hechos de la naturaleza, actos o ausencia de actos del gobierno, desorden civil, etc.   </t>
  </si>
  <si>
    <t>Situación en la cual no se cumple con uno o más de los requisitos exigidos por las normas que aplican a la prestación de servicios de salud y alimentación</t>
  </si>
  <si>
    <t>No se aplica en forma estricta la normatividad  vigente</t>
  </si>
  <si>
    <t>Por omisión, impericia o negligencia de los funcionarios y de las personas en práctica</t>
  </si>
  <si>
    <t>Por fallas en el proceso de selección de los funcionarios, fallas en el proceso de inducción, entrenamiento y en el proceso de verificación</t>
  </si>
  <si>
    <t>Insatisfacción de los usuarios.
Perdida de certificación y habilitación de los entes de control.
Daños a la salud e integridad de los usuarios. 
Pérdida de la credibilidad de los usuarios.</t>
  </si>
  <si>
    <t>ALTA (3)</t>
  </si>
  <si>
    <t>INACEPTABLE (60)</t>
  </si>
  <si>
    <t>Actualización periódica del Listado Maestro de Documentos Externos y divulgación de las normas</t>
  </si>
  <si>
    <t>TOLERABLE (10)
IMPACTO: MODERADO (10)
PROBABILIDAD: BAJA (1)</t>
  </si>
  <si>
    <t xml:space="preserve">REDUCIR </t>
  </si>
  <si>
    <t xml:space="preserve">Grupo primario de calidad </t>
  </si>
  <si>
    <t xml:space="preserve">N° de documentos del SGC revisados / N° total de documentos del SGC </t>
  </si>
  <si>
    <t>Cumplimiento de los procedimientos establecidos por la División de Gestión de Talento Humano para la contratación del personal</t>
  </si>
  <si>
    <t>Reuniones llevadas a cabo</t>
  </si>
  <si>
    <t xml:space="preserve">Mínimo 15 al año </t>
  </si>
  <si>
    <t>Revisión constante del Sistema de PQRDSR de la Universidad y establecimiento de Acciones de mejora o correctivas (si aplica)</t>
  </si>
  <si>
    <t>Traslado de dinero al interior del campus principal de la Universidad</t>
  </si>
  <si>
    <t>Incumplimiento de los
procedimientos
Sanciones disciplinarias y
penales 
Pérdidas económicas
Deterioro de la imágen
Institucional</t>
  </si>
  <si>
    <t>REDUCIR / COMPARTIR</t>
  </si>
  <si>
    <t>N° de personas capacitadas  / N° total de empleados nuevos contratados para el  manejo de dinero en el Campus</t>
  </si>
  <si>
    <t>Condiciones del entorno (delincuencia)</t>
  </si>
  <si>
    <t>Entrega de informes de productos perdidos a la División de Planta Física y la Sección de Inventarios</t>
  </si>
  <si>
    <t xml:space="preserve">Inventarios realizados </t>
  </si>
  <si>
    <t xml:space="preserve">Realizar inventarios a un muestreo de productos en bodega  </t>
  </si>
  <si>
    <t xml:space="preserve">Hacer uso personal de los productos de la Universidad </t>
  </si>
  <si>
    <t xml:space="preserve">El sistema de cafeterías presenta fallas y no permite el registro de los productos al momento de la venta ni entrega del ticket al cliente </t>
  </si>
  <si>
    <t>Entrega a la Sección de Inventarios UIS, del inventario final anual que contenga los ítems: elemento, unidad, cantidad y valor comercial de los productos ubicados en las Bodegas y Cafeterías</t>
  </si>
  <si>
    <t xml:space="preserve">Arqueos realizados  </t>
  </si>
  <si>
    <t xml:space="preserve">Reporte de las no conformidades del sistema de cafeterías o el incumplimiento del PBE.24, a las UAA pertinentes </t>
  </si>
  <si>
    <t xml:space="preserve">Las necesarias hasta que la DCIEG realice la actividad o envíe  una respuesta por escrito </t>
  </si>
  <si>
    <t>Incorrecta interpretación del manual de supervisión e interventoría u omisión de alguna directriz</t>
  </si>
  <si>
    <t xml:space="preserve">Falta de rigurosidad en el proceso de supervisión de contratos </t>
  </si>
  <si>
    <t>Hallazgos en las
Auditorías Internas y
externas.
 Investigaciones
Disciplinarias
 Quejas y/o reclamos
 Dificultad en la planeación y programación de los servicios de alimentación</t>
  </si>
  <si>
    <t>Comunicación permanente por parte de los Supervisores de contratos, hacia los proveedores que incumplen las especificaciones técnicas contractuales</t>
  </si>
  <si>
    <t xml:space="preserve">Diligenciar el formato de devoluciones y eventualidades, de esta manera se apoyará a los supervisores de contratos en la labor de supervisión </t>
  </si>
  <si>
    <t>Depende del incumplimieto de los proveedores</t>
  </si>
  <si>
    <t>Los alimentos entran en contacto con sustancias ajenas, generalmente nocivas para la salud, generando contaminación cruzada directa e indirecta</t>
  </si>
  <si>
    <t xml:space="preserve">No se cumplen con las normas de bioseguridad en la manipulación de alimentos </t>
  </si>
  <si>
    <t>Falta cultura y aplicación de buenas prácticas de manipulación de alimentos</t>
  </si>
  <si>
    <t>Afectaciones en la salud de los comensales
Sanciones y hallazgos por parte de los entes de vigilancia en la industria de alimentos</t>
  </si>
  <si>
    <t>Actualización y reforzamiento anual de los conocimientos sobre Buenas prácticas de manipulación de alimentos</t>
  </si>
  <si>
    <t>MODERADO (20)
IMPACTO: MODERADO (10)
PROBABILIDAD: MEDIA (2)</t>
  </si>
  <si>
    <t>Poca rigurosidad en el proceso de recepción y almacenamiento de materia prima y manipulación de producto en proceso</t>
  </si>
  <si>
    <t xml:space="preserve">Omisión u olvido </t>
  </si>
  <si>
    <t xml:space="preserve">Verificación del uso de elementos de Protección Personal y Buenas prácticas de manipulación de alimentos, a través del formato  FBE.78 Buenas prácticas de manipulación de alimentos y uso de elementos de protección personal en los operarios del servicio de alimentación - BPM </t>
  </si>
  <si>
    <t xml:space="preserve">Verificar las practicas de almacenamiento seguro por parte del personal encargado  </t>
  </si>
  <si>
    <t xml:space="preserve">Mínimo 2 verificaciones al año </t>
  </si>
  <si>
    <t xml:space="preserve">Cumplimiento del cronograma de muestreo microbiológico anual a alimentos, superficies, ambientes, agua y manipuladores de alimentos, descrito en el formato FBE.137 </t>
  </si>
  <si>
    <t>Falta de aplicación de buenas práctica de almacenamiento de materia prima y manipulación de producto en proceso</t>
  </si>
  <si>
    <t>Jornadas realizadas</t>
  </si>
  <si>
    <t xml:space="preserve">No se ha materializado un método para la disposición de ese tipo de residuos </t>
  </si>
  <si>
    <t xml:space="preserve">
El costo para contratar un proveedor externo que haga la disposición final es muy elevado 
</t>
  </si>
  <si>
    <t xml:space="preserve">Realizar campañas orientadas a fortalecer el consumo responsable de alimentos  </t>
  </si>
  <si>
    <t xml:space="preserve">1 campaña por semestre </t>
  </si>
  <si>
    <t xml:space="preserve">La Universidad no tiene un biodigestor para procesar estos residuos  </t>
  </si>
  <si>
    <t xml:space="preserve">Informe de resultados   </t>
  </si>
  <si>
    <t xml:space="preserve">Suspensión de energía eléctrica, agua potable o gas doméstico por parte de las empresas proveedoras de estos servicios </t>
  </si>
  <si>
    <t xml:space="preserve">Empresas prestadoras de servicios públicos </t>
  </si>
  <si>
    <t>Daños internos</t>
  </si>
  <si>
    <t xml:space="preserve">Incapacidad de responder ante la demanda de servicios de alimentación </t>
  </si>
  <si>
    <t xml:space="preserve">Mantenimiento anual obligatorio por parte de la empresa Gasoriente en el caso de las tuberías de gas y de ARC Ingeniería para el caso de la Caldera   
Información oportuna y veraz a la División de Planta Física para que realicen cualquier ajuste o arreglo menor </t>
  </si>
  <si>
    <t xml:space="preserve">Jornadas de limpieza realizadas </t>
  </si>
  <si>
    <t>Fallas externas por causas ajenas a la UIS</t>
  </si>
  <si>
    <t xml:space="preserve">Ajustes en la prestación de los programas y servicios, que permitan su entrega </t>
  </si>
  <si>
    <t xml:space="preserve">Estudiantes cuya unidad económica familiar entre en crisis y no reciban el apoyo necesario de la Universidad </t>
  </si>
  <si>
    <t>Estudiantes
Contexto externo</t>
  </si>
  <si>
    <t xml:space="preserve">Circunstancias que no se pueden controlar o predecir   </t>
  </si>
  <si>
    <t xml:space="preserve">Deserción estudiantil </t>
  </si>
  <si>
    <t>MODERADO (20)
IMPACTO: GRAVE (20) 
PROBABILIDAD: BAJA (1)</t>
  </si>
  <si>
    <t>Programas y servicios adaptados a los nuevos escenarios</t>
  </si>
  <si>
    <t>Depende de la viabilidad y pertinencia de adaptar los programas</t>
  </si>
  <si>
    <t>Gestionar y apoyar procesos de asignación de recursos para estudiantes UIS, tales como Jóvenes en Acción, Becas para matricula o manutención ofertadas por entidades externas, etc.</t>
  </si>
  <si>
    <t xml:space="preserve">Contagio por COVID-19 en la Comunidad UIS </t>
  </si>
  <si>
    <t>Pandemia COVID-19</t>
  </si>
  <si>
    <t>Aglomeración de personas en la Universidad y en el trabajo</t>
  </si>
  <si>
    <t>Impacto a la salud de los miembros de la Comunidad UIS y sus familias</t>
  </si>
  <si>
    <t>IMPORTANTE (40)
IMPACTO: GRAVE (20) 
PROBABILIDAD: MEDIA (2)</t>
  </si>
  <si>
    <t xml:space="preserve">Implementar el componente Capacidad de respuesta frente al COVID-19, en los estudiantes </t>
  </si>
  <si>
    <t>Componente implementado y en funcionamiento</t>
  </si>
  <si>
    <t xml:space="preserve">Existe un gran numero de personas susceptibles al virus </t>
  </si>
  <si>
    <t xml:space="preserve">
No se han logrado porcentajes altos de vacunación, sobretodo en la población más joven 
</t>
  </si>
  <si>
    <t>Acoger y contribuir con el plan de respuesta de la UIS frente al COVID-19, propuesto por el comité asesor de la UIS</t>
  </si>
  <si>
    <t xml:space="preserve">Campaña de sensibilización </t>
  </si>
  <si>
    <t xml:space="preserve">Profesional Coordinación BU y Profesional de Comunicación institucional </t>
  </si>
  <si>
    <t>Profesional Coordinación BU</t>
  </si>
  <si>
    <t>Ofrecer servicios o programas que presenten fallas en atributos como: inocuidad, calidad, 
 oportunidad, pertinencia, integralidad, eficacia, confiabilidad; y confidencialidad de la información (según el caso).</t>
  </si>
  <si>
    <t>Por falta de una adecuada inducción al personal que se contrata en aspectos relativos a las condiciones de calidad de los servicios que se deben ofrecer a los estudiantes.</t>
  </si>
  <si>
    <t>IMPORTANTE (30)</t>
  </si>
  <si>
    <t>Profesional Coordinación BU/Facilitador de calidad</t>
  </si>
  <si>
    <t># de personas nuevas vinculadas / # total de inducciones realizadas</t>
  </si>
  <si>
    <t>Socializar periodicamente las guías, protocolos, procedimientos e instrutivos necesarios para la prestación de servicios</t>
  </si>
  <si>
    <t xml:space="preserve">Socialización </t>
  </si>
  <si>
    <t>Carencia de recursos humanos.</t>
  </si>
  <si>
    <t>Solicitud</t>
  </si>
  <si>
    <t>Dirección de la Universidad
Coordinador de sede</t>
  </si>
  <si>
    <t>Carencia de recursos humanos y financieros</t>
  </si>
  <si>
    <t>TOLERABLE (10)
Impacto: Moderado  (10)
Probabilidad: baja (1)</t>
  </si>
  <si>
    <t>EVITAR/REDUCIR</t>
  </si>
  <si>
    <t xml:space="preserve">Coordinación de sede y Profesional Coordinación BU </t>
  </si>
  <si>
    <t>Correspondencia Radicada</t>
  </si>
  <si>
    <t>No contar con los equipos profesionales completos</t>
  </si>
  <si>
    <t>No se puede ofertar programas de área disciplinar específica</t>
  </si>
  <si>
    <t>MODERADO(10)</t>
  </si>
  <si>
    <t>Falta de planeación unificada y efectiva.</t>
  </si>
  <si>
    <t>Cronograma de actividades</t>
  </si>
  <si>
    <t>Disminución  en número asistentes a los Programas Educativo-Preventivos.</t>
  </si>
  <si>
    <t>Equipo de Trabajo Bienestar Estudiantil. 
Comunidad Estudiantil.</t>
  </si>
  <si>
    <t>Incumplimiento a reuniones de equipo de trabajo.</t>
  </si>
  <si>
    <t>Insatisfacción de los usuarios.
Deterioro de la imágen
de Bienestar
Estudiantil y de la Universidad.</t>
  </si>
  <si>
    <t>Poca efectividad en la variedad de los canales de  comunicación.</t>
  </si>
  <si>
    <t>Ajustar si es posible, la forma como se entregan los programas y servicios ofrecidos por BU a la Comunidad Estudiantil</t>
  </si>
  <si>
    <t>MODERADO (20)
IMPACTO: MODERADO (10) 
PROBABILIDAD: MEDIA (2)</t>
  </si>
  <si>
    <t>Estudiantes primer semestre de la sede</t>
  </si>
  <si>
    <t xml:space="preserve">Demora en la solicitud de la consulta para examnes de ingreso  (entrega tardia de pagos)  e interferencia en la agenda de los profesionales de la sede central (médicos) </t>
  </si>
  <si>
    <t xml:space="preserve">Atraso en el desarrollo del programa MANSA por examanes medicos a estudiantes de primer semestre de la UIS. </t>
  </si>
  <si>
    <t>Coordinación académica y enfermera de Bienestar estudiantil sede Málaga</t>
  </si>
  <si>
    <t>Listado</t>
  </si>
  <si>
    <t>Falta de personal para el desarrollo de los programas educativos preventivos</t>
  </si>
  <si>
    <t>Cambio de presencialidad a presencialidad remota</t>
  </si>
  <si>
    <t>Falta de interes por retribución de un beneficio por el bien propio e ncumplimiento de horas de contraprestación de los estudiantes de  auxiliaturas administrativas y auxilios de sostenimiento</t>
  </si>
  <si>
    <t>Detrimento de los dineros del estado.</t>
  </si>
  <si>
    <t>Incorrecta interpretación de la normatividad interna y externa que aplique al proceso. (leyes, acuerdos y resoluciones)</t>
  </si>
  <si>
    <t>Las Unidades Académico Administrativas y la División de Contratación</t>
  </si>
  <si>
    <t>Porque en las U.A.A. hay constante rotación de funciones</t>
  </si>
  <si>
    <t>Por rotación constante del personal que realiza el proceso de contratar</t>
  </si>
  <si>
    <t xml:space="preserve">*Hallazgos detectados por los entes de control.
*Sanciones administrativas, disciplinarias, fiscales o penales a servidores públicos involucrados.
*PQRDSR para la Universidad.
</t>
  </si>
  <si>
    <t>20  GRAVE</t>
  </si>
  <si>
    <t>2 MEDIA</t>
  </si>
  <si>
    <t>40 MEDIA IMPORTANTE REDUCIR</t>
  </si>
  <si>
    <t>40 MEDIA</t>
  </si>
  <si>
    <t>Líder del proceso de la División  de Contratación</t>
  </si>
  <si>
    <t>Eventualidades generadas por condiciones de orden público, ambiental o emergencia sanitaria</t>
  </si>
  <si>
    <t>Porque  se realizan cambios esporádicos en la norma</t>
  </si>
  <si>
    <t>Porque la División no cuenta con el personal suficiente y capacitado</t>
  </si>
  <si>
    <t>Líder del proceso de la División de  Contratación</t>
  </si>
  <si>
    <t>Número de cambio</t>
  </si>
  <si>
    <t>Porque falta seguimiento a los contratos</t>
  </si>
  <si>
    <t>Líder de la División de Contratación</t>
  </si>
  <si>
    <t>Capacitaciones asistidas</t>
  </si>
  <si>
    <t>Fallas en la etapa pre contractual, contractual y los contractual al momento de hacer un contrato</t>
  </si>
  <si>
    <t>Porque hay re proceso de contratación por la inadecuada planeación para la ejecución de contratos</t>
  </si>
  <si>
    <t>Por que falta capacitar al personal de las U.A.A.</t>
  </si>
  <si>
    <t xml:space="preserve"> 
*Inadecuada ejecución de contratos
*Hallazgos en auditorias internas y externas
*Procesos de convocatorias desiertas</t>
  </si>
  <si>
    <t>20 GRAVE</t>
  </si>
  <si>
    <t>40 IMPORTANTE REDUCIR</t>
  </si>
  <si>
    <t>Julio de 2021</t>
  </si>
  <si>
    <t>Comunicaciones, infografías o correos enviados</t>
  </si>
  <si>
    <t xml:space="preserve">Los funcionarios asignados para realizar las actividades precontractuales, contractuales y los contractuales, no siguen los lineamientos definidos por la División de Contratación </t>
  </si>
  <si>
    <t>Rotación constante de personal en las diferentes unidades académico administrativas</t>
  </si>
  <si>
    <t>Bajo compromiso en la adopción de las directrices impartidas en las capacitaciones por la División</t>
  </si>
  <si>
    <t>PROCESO: GESTIÓN DE LA CALIDAD ACADÉMICA</t>
  </si>
  <si>
    <t>Concepto no favorable del CNA para la renovación de la acreditación institucional que otorga el MEN</t>
  </si>
  <si>
    <t>UIS</t>
  </si>
  <si>
    <t>Insuficiencia en el cumplimiento de las características de alta calidad institucional establecidas por el CNA.</t>
  </si>
  <si>
    <t xml:space="preserve">Deterioro de las fortalezas detectadas en el proceso de acreditación anterior. 
Incumplimiento del plan de mejoramiento institucional o ineficacia del mismo </t>
  </si>
  <si>
    <t>MODERADO (20)
Probabilidad: baja (1)
Impacto: Grave (20)</t>
  </si>
  <si>
    <t>REDUCIR EL RIESGO</t>
  </si>
  <si>
    <t>Concepto no favorable del CNA para la acreditación o la renovación de la acreditación de programas académicos por parte del MEN</t>
  </si>
  <si>
    <t>Dirección de la Universidad
Unidad Académica</t>
  </si>
  <si>
    <t xml:space="preserve">Insuficiencia en el cumplimiento de las características de alta calidad establecidas por el CNA para programas académicos. </t>
  </si>
  <si>
    <t>Falta del registro calificado, el cual es el aval del MEN que demuestra que los programas académicos cumplen con las condiciones de calidad para su ofrecimiento y desarrollo.</t>
  </si>
  <si>
    <t>Unidad Académica</t>
  </si>
  <si>
    <t xml:space="preserve">Incumplimiento de las condiciones de calidad para ofrecer y desarrollar programas académicos.
</t>
  </si>
  <si>
    <t>Imposibilidad para ofrecer el programa
Pérdida de oportunidades en el área de conocimiento del programa
Pérdida de imagen y visibilidad Institucional</t>
  </si>
  <si>
    <t xml:space="preserve">TOLERABLE (10)
Probabilidad: Baja (1)  
Moderado (10)  </t>
  </si>
  <si>
    <t>Vicerrectoría Académica</t>
  </si>
  <si>
    <t>Incumplimiento del plazo establecido por el MEN para solicitar el registro calificado</t>
  </si>
  <si>
    <t>PROCESO: JURÍDICO</t>
  </si>
  <si>
    <t>Situación en la cual la  Universidad no pueda atender oportunamente los requerimientos judiciales, extrajudiciales o administrativos, o inicar acciones extrajudiciales y judiciales.</t>
  </si>
  <si>
    <r>
      <t xml:space="preserve">No asistir a una diligencia judicial o administrativa.
</t>
    </r>
    <r>
      <rPr>
        <u/>
        <sz val="10"/>
        <rFont val="Arial"/>
        <family val="2"/>
      </rPr>
      <t/>
    </r>
  </si>
  <si>
    <t>Por no conocer la fecha y hora de la diligencia.</t>
  </si>
  <si>
    <t>Porque el Litisdata no  reporta oportunamente la informacion o la reporta errores en la informacion.</t>
  </si>
  <si>
    <t>GRAVE (40)</t>
  </si>
  <si>
    <t>Resumen de revisión diaria de Litisdata.
Formato Control de Correspondencia FJU-01.
Formato Control de Procesos Judiciales FJU-09 actualizado.             
Dos personas del proceso juridico revisan diarimente en forma independiente los datos suministrados por los informativos.
Realizar seguimiento aleatorio mensual a los controles establecidos.</t>
  </si>
  <si>
    <t>GRAVE (40) =  Impacto: Grave (20) x Probabilidad: Media (2)</t>
  </si>
  <si>
    <t>Asesora Jurídica</t>
  </si>
  <si>
    <t>No de seguimientos efectuados /No. de seguimientos programados x 100</t>
  </si>
  <si>
    <t>Porque las UAA no remiten oportunamente o de manera completa la información y documentación requerida.</t>
  </si>
  <si>
    <t>Por no consultar oportunamente el Litisdata en donde se encuentran los datos de fecha y hora de la diligencia.</t>
  </si>
  <si>
    <t xml:space="preserve"> Por cierre de la Universidad, o problemas de orden público que impida tener a disposición los documentos necesarios.</t>
  </si>
  <si>
    <t xml:space="preserve">No brindar asesoría jurídica en el tiempo requerido por las unidades académico administrativas, beneficiarias del proceso. </t>
  </si>
  <si>
    <t>Estudiantes
Abogados Externos y/o Asesor Jurídico.
Secretaria Oficinia Jurídica
Abogado Pasante
Unidades Académico-Administrativas
Servidores de la Universidad.</t>
  </si>
  <si>
    <t>Porque las solicitudes son complejas, confusas o imprecisas.</t>
  </si>
  <si>
    <t xml:space="preserve">
Requieren altos tiempos para brindar asesoría.
</t>
  </si>
  <si>
    <t xml:space="preserve">Pérdida de la oportunidad de desarrollar actividades misionales. 
Pérdida económica.
Deterioro de la imagen de la Universidad.
Mal ambiente institucional.
</t>
  </si>
  <si>
    <t xml:space="preserve">MEDIA (2) </t>
  </si>
  <si>
    <t xml:space="preserve">MODERADO (20) </t>
  </si>
  <si>
    <t>TOLERABLE (10) =  Impacto Moderado(10) x probabilidad baja (1)</t>
  </si>
  <si>
    <t xml:space="preserve">No recibir oportunamente la documentación o la solicitud presentada por parte de los beneficiarios de la asesoría. </t>
  </si>
  <si>
    <t>Por desconocimiento de los documentos soportes que deben adjuntar.</t>
  </si>
  <si>
    <t>Solicitudes imprevistas de carácter urgente o  teminos cortos que obligan a reprogramar las actividades planeadas.</t>
  </si>
  <si>
    <t>Porque los plazos y limites establecidos por la ley ante figuras tales como tutelas y derechos de petición son muy cortos y se les debe dar prioridad.</t>
  </si>
  <si>
    <t>Cierre de la universidad o problemas de orden público que imposibilite tener a disposición los documentos necesarios.</t>
  </si>
  <si>
    <t>No suministrar la información solicitada en el tiempo requerido por los entes internos y/o externos</t>
  </si>
  <si>
    <t>Porque las solicitudes de información son complejas, confusas o imprecisas.</t>
  </si>
  <si>
    <t xml:space="preserve">Se incrementa el tiempo para el suministro de la información
</t>
  </si>
  <si>
    <t xml:space="preserve">Pérdida de la oportunidad de desarrollar actividades misionales. 
Pérdida de oportunidad para ejercer el derecho de defensa  y de ejercer las acciones en representación de la Universidad.
Sanciones y pérdidas económicas para la Universidad y/o para quien ejerce la representación
Deterioro de la imagen de la Universidad.
Mal ambiente institucional.
</t>
  </si>
  <si>
    <t xml:space="preserve">No recibir oportunamente la solicitud de información requerida por los entes externos y/o internos </t>
  </si>
  <si>
    <t xml:space="preserve">La solicitud es recibida por una UAA la cual debe suministrar la información </t>
  </si>
  <si>
    <t>Porque los plazos y limites establecidos por la ley o las autoridades judiciales ante figuras tales como tutelas y derechos de petición son muy cortos e improrrogales y se les debe dar prioridad.</t>
  </si>
  <si>
    <t>Cierre de la universidad o problemas de orden público que impidan acceder a los documentos necesarios para suministrar la información requerida</t>
  </si>
  <si>
    <t>PROCESO: PLANEACIÓN INSTITUCIONAL</t>
  </si>
  <si>
    <t xml:space="preserve">Se pueden presentar falencias en el momento de asesorar a las unidades para la elaboración de propuestas, proyectos o presupuesto por suministrar información errónea o incompleta </t>
  </si>
  <si>
    <t>UAA 
(al proporcionar información inadecuada)
Planeación</t>
  </si>
  <si>
    <t>La información que proviene de cada una de las UAA no cumple con los requerimientos establecidos.</t>
  </si>
  <si>
    <t>La entrada de la información (insumo) es defectuosa.</t>
  </si>
  <si>
    <t>MODERADO (20)
Impacto: Grave (20)
Probabilidad: Baja (1)</t>
  </si>
  <si>
    <t>REDUCIR
EVITAR</t>
  </si>
  <si>
    <t>Falta de datos para consolidar la información en Planeación</t>
  </si>
  <si>
    <t>Falta de oportunidad en el reporte de información por parte de las UAA.</t>
  </si>
  <si>
    <t>La información no se encuentra actualizada</t>
  </si>
  <si>
    <t>Desconocimiento de los temas manejados</t>
  </si>
  <si>
    <t xml:space="preserve">Falta de capacitación del profesional a cargo de dar la asesoría </t>
  </si>
  <si>
    <t>El proceso de planificación institucional consta de dos momentos, mediano plazo (Plan de Desarrollo Institucional) y corto plazo (Programación Anual) durante los cuales se pueden presentar fallas.</t>
  </si>
  <si>
    <t>UAA</t>
  </si>
  <si>
    <t>Sobreestimar los ingresos 
Subestimar los gastos</t>
  </si>
  <si>
    <t>Realizar una proyección deficiente de los ingresos o gastos por omisión o exceso.</t>
  </si>
  <si>
    <t>EVITAR</t>
  </si>
  <si>
    <t>Profesionales de Planeación</t>
  </si>
  <si>
    <t>No se incluyen temas estratégicos en el PDI</t>
  </si>
  <si>
    <t>No se tienen en cuenta los grupos de interés para la construcción del PDI</t>
  </si>
  <si>
    <t>No se cuenta con una metodología adecuada para la construcción del PDI.</t>
  </si>
  <si>
    <t>Pérdida de recursos destinados para proyectos de inversión por la no asignación a tiempo de recursos provenientes de Ordenanza.</t>
  </si>
  <si>
    <t>UAA
IPRED
Planeación UIS</t>
  </si>
  <si>
    <t xml:space="preserve">EVITAR </t>
  </si>
  <si>
    <t>Asesorias a las UAA en temas de formulación de proyectos de inversión</t>
  </si>
  <si>
    <t>PROCESO: PUBLICACIONES</t>
  </si>
  <si>
    <t>División de Publicaciones
Comunidad UIS y la comunidad en general</t>
  </si>
  <si>
    <t>Disminución de los trabajos realizados en el área de producción</t>
  </si>
  <si>
    <t>Disminución de solicitudes de las UAA y de clientes externos</t>
  </si>
  <si>
    <t xml:space="preserve">Pérdida de recursos financieros
</t>
  </si>
  <si>
    <t>EFECTIVIDAD MEDIA (4) = EFICACIA MEDIA (2) + EFICIENCIA MEDIA (2)</t>
  </si>
  <si>
    <t>Jefe de la División de Publicaciones</t>
  </si>
  <si>
    <t>30 de junio de 2022</t>
  </si>
  <si>
    <t>Austeridad en el gasto</t>
  </si>
  <si>
    <t>Disminución de las ventas de libros y de otros productos institucionales</t>
  </si>
  <si>
    <t>Ampliación del portafolio de productos en la tienda virtual de Facebook y en el WhatsApp Business</t>
  </si>
  <si>
    <t>Profesional de La Tienda Universitaria</t>
  </si>
  <si>
    <t>Seguimiento a las ventas de libros electrónicos en formato epub utilizando la plataforma Bookwire, desde donde se realiza la comercialización por diferentes canales, tales como, Amazon, Kindle Shop, Apple iBooks Store, Tolino o Divivib, Librería de la U, Google Books.</t>
  </si>
  <si>
    <t>Seguimiento a la lectura (usos) y a la venta de libros electrónicos por la plataforma de e-Libro a través de Bibliotecas.</t>
  </si>
  <si>
    <t>Atención de solicitudes por correo electrónico y por redes sociales.</t>
  </si>
  <si>
    <t>Ofrecer métodos de pago virtuales como el pago por PSE por medio del sistema de recaudo general establecido por la Universidad y hacer seguimiento a las ventas de los productos institucionales.</t>
  </si>
  <si>
    <t>Propuestas en espera de revisión ortotipográfica y de estilo</t>
  </si>
  <si>
    <t>Deficit de ingresos en el fondo especial de la División de Publicaciones</t>
  </si>
  <si>
    <t>Disminución de los canales de difusión y comercialización</t>
  </si>
  <si>
    <t>Disminución de los convenios</t>
  </si>
  <si>
    <t>No cumplimiento de los parámetros establecidos en los convenios por alguna de las partes</t>
  </si>
  <si>
    <t>Fallas en las máquinas</t>
  </si>
  <si>
    <t>Por deterioro y desgaste de partes no previsto en los mantenimientos</t>
  </si>
  <si>
    <t xml:space="preserve">Máquinas pendientes de contratar mantenimiento </t>
  </si>
  <si>
    <t xml:space="preserve">Mantenimiento limitado por recursos </t>
  </si>
  <si>
    <t>Disminución de la oferta de los servicios editoriales, de artes gráficas y de difusión</t>
  </si>
  <si>
    <t>Problemas en la infraestructura</t>
  </si>
  <si>
    <t>Instalaciones en mal estado</t>
  </si>
  <si>
    <t>Filtraciones de aguas lluvias que caen sobre y alrededor de las máquinas</t>
  </si>
  <si>
    <t>PROCESO: RECURSOS FÍSICOS</t>
  </si>
  <si>
    <t>Daño ocasionado en la infraestructura eléctrica que suministra energía a las instalaciones de la Universidad, interrumpiendo el desarrollo normal de las diferentes actividades académicas y administrativas</t>
  </si>
  <si>
    <t>Personal de la Institución 
Maquinaria / Materiales
Agentes Externos (Personas, Empresas Prestadoras del Servicio de energía)</t>
  </si>
  <si>
    <t>Incidentes de orden público</t>
  </si>
  <si>
    <t>Daños a las subestaciones, circuitos y transformadores eléctricos a causa de Actos mal intensionados de terceros (AMIT).</t>
  </si>
  <si>
    <t>Incapacidad de la Universidad para garantizar el suministro eléctrico necesario para el desarrollo adecuado de las actividades académicas y administrativas</t>
  </si>
  <si>
    <t>Grave (20)</t>
  </si>
  <si>
    <t>Media (2)</t>
  </si>
  <si>
    <t>Grave (40)</t>
  </si>
  <si>
    <t>IMPACTO: Moderado (10) x
PROBABILIDAD: Baja (1) =
TOLERABLE (10)</t>
  </si>
  <si>
    <t>Formular y ejecutar plan de seguimiento mediante  acciones de seguridad y protección en la infraestructura eléctrica,  equipos y demás componentes.</t>
  </si>
  <si>
    <t>Coordinador Sede Socorro</t>
  </si>
  <si>
    <t>Nivel de cumplimiento del plan</t>
  </si>
  <si>
    <t>Coordinador Sede Barrancabermeja</t>
  </si>
  <si>
    <t xml:space="preserve">Plan de Mantenimiento preventivo y correctivo de los diferentes transformadores y subestaciones eléctricas </t>
  </si>
  <si>
    <t>Programa de Mantenimiento Predictivo, Preventivo y Correctivo no eficaz.</t>
  </si>
  <si>
    <t>Fallas en cuanto al cumplimiento de la programación - ejecución de las actividades de mantenimiento planteadas en el programa.</t>
  </si>
  <si>
    <t>Coordinadora Sede Málaga</t>
  </si>
  <si>
    <t>Mantenimiento a redes, transformadores y/o subestaciones eléctricas</t>
  </si>
  <si>
    <t>Coordinador Sede Barbosa</t>
  </si>
  <si>
    <t>Alta demanda de energía para garantizar el respaldo electrico necesario en las diversas labores misionales.</t>
  </si>
  <si>
    <t>Algunos edificios de la universidad no cuentan con plantas eléctricas de emergencia.</t>
  </si>
  <si>
    <t>Jefe División Planta Física</t>
  </si>
  <si>
    <t xml:space="preserve">Fallas en la atención oportuna de los servicio de mantenimientos y reparaciones eléctricas en las instalaciones de la Universidad. </t>
  </si>
  <si>
    <t>Demora en la atención de los requerimientos de mantenimiento eléctrico por parte de operarios (personal y contratista).</t>
  </si>
  <si>
    <t>Aumento demanda de solicitudes de reparación y manteniemiento de equipos e infraestructura eléctrica.</t>
  </si>
  <si>
    <t>Procedimientos de Contratación de personal conforme al perfil requerido para los diferentes cargos. 
Selección de proveedores de acuerdo al Estatuto y Reglamentación de contratación y cumplimiento de calidad requerida.</t>
  </si>
  <si>
    <t>Personal técnico insuficiente para atender la demanda del servicio de mantenimiento y reparaciones eléctricas.</t>
  </si>
  <si>
    <t>Fallas en la calidad del servicio de mantenimiento y reparaciones eléctricas en las instalaciones de la Universidad.</t>
  </si>
  <si>
    <t xml:space="preserve">Fallas en las capacidades técnicas del personal que presta el servicio de mantenimientos y reparaciones eléctricas. </t>
  </si>
  <si>
    <t>Personal de la Institución
Cuerpo de vigilancia
Agentes externos a la Comunidad Universitaria</t>
  </si>
  <si>
    <t>Agentes externos desestabilizadores del orden público, fuera del control interno</t>
  </si>
  <si>
    <t>Permanencia de personas  en los alrededores del Campus, generando ambientes de inseguridad interna y externa</t>
  </si>
  <si>
    <t>Ausencia de cerramiento perimetral necesario para brindar seguridad en el campus universitario.</t>
  </si>
  <si>
    <t>Pérdida económica.
Deterioro de la imagen institucional.
Ambientes de inseguridad no adecuados para el correcto desarrollo de las actividades misionales
Lesiones a la Comunidad Universitaria</t>
  </si>
  <si>
    <t xml:space="preserve">Seguimiento a la seguridad del campus de la Sede Barrancabermeja (reuniones seguimiento).         </t>
  </si>
  <si>
    <t>IMPACTO: Moderado (10) x
PROBABILIDAD: Baja (1)
TOLERABLE (10)</t>
  </si>
  <si>
    <t>Fallas en la supervisión de las actividades operativas ejecutadas por el cuerpo de vigilancia</t>
  </si>
  <si>
    <t>Evaluar mensualmente el servicio de vigilancia prestado por la empresa de seguridad.</t>
  </si>
  <si>
    <t>Falta de cultura por parte de la Comunidad interna y externa ante el cumplimiento de los protocolos de seguridad dispuestos.</t>
  </si>
  <si>
    <t>No acatamiento de las normas de seguridad respecto al ingreso y permanencia en el campus universitario</t>
  </si>
  <si>
    <t>Fallas en la comunicación</t>
  </si>
  <si>
    <t>Falta de cultura de prevención por parte de la Comunidad Universitaria</t>
  </si>
  <si>
    <t>Fallas en el soporte técnico requerido para la atención de las necesidades de mantenimiento de las diferentes Unidades Académicas y Adminsitrativas para garantizar el desarrollo normal de sus actividades. Lo anterior, respecto a los servicios de Aseo, jardinería, Carpintería, Soldadura, Pintura, Construcción, Albañilería, Fontanería y Electricidad. Propensión al deterioro de la infraestructura física de la Universidad, tanto de espacios internos (Oficinas, Aulas de Clase, Auditorios, etc.) y externos (Fachadas edificios, corredores, áreas comunes, etc.).</t>
  </si>
  <si>
    <t>Atención no adecuada de las necesidades de mantenimiento</t>
  </si>
  <si>
    <t>El personal no cuenta con la competencia para la realización de las labores encomendadas (Calidad en el servicio)
Falta de compromiso</t>
  </si>
  <si>
    <t>Desconocimiento de las técnicas modernas para el desarrollo de los trabajos de mantenimiento</t>
  </si>
  <si>
    <t>Deterioro de la Infraestructura física de la Universidad, lo cual, no permitiría garantizar un adecuado desarrollo de las actividades misionales de la institución.
Pérdida Económica
Accidentes e incidentes
Mala Imagen Insitucional
Ambiente (Físico, de Naturaleza, de seguridad y emocional) no adecuado</t>
  </si>
  <si>
    <t>Fallas en la comunicación entre los beneficiarios y personal encargado de ejecutar los mantenimientos -Trabajadores, Operarios y Contratistas- (Asertividad en la Comunicación)</t>
  </si>
  <si>
    <t>No existe claridad sobre los canales de comunicación implementados para el reporte y seguimiento de las necesidades de mantenimiento</t>
  </si>
  <si>
    <t xml:space="preserve">Desconocimiento en las herramientas tecnológicas </t>
  </si>
  <si>
    <t>Agentes naturales - biológicos</t>
  </si>
  <si>
    <t>Eventualidades derivadas de la emergencia sanitaria.</t>
  </si>
  <si>
    <t xml:space="preserve">Presencia de agentes biológicos </t>
  </si>
  <si>
    <t>Propagación descontrolada en el ambiente de agentes biológicos</t>
  </si>
  <si>
    <t>Afectación a la salud de la Comunidad Universitaria</t>
  </si>
  <si>
    <t>IMPACTO: Moderado (10) x
PROBABILIDAD: Media (2) =
MODERADO (20)</t>
  </si>
  <si>
    <t>Personal de la Institución
Materiales
Factores de deterioro natural Maquinaria
Agentes atmosféricos</t>
  </si>
  <si>
    <t>Mala calidad de los materiales utilizados en las labores de construcción, adecuación o mantenimiento de la infraestructura física.
Condiciones climáticas extremas</t>
  </si>
  <si>
    <t xml:space="preserve">
Errores en la selección de contratistas, proveedores y materiales.
Alto nivel isoceráunico, abundante zona boscosa.</t>
  </si>
  <si>
    <t>Falta de lineamientos en cuanto a las especificaciones técnicas respecto a los tipos de materiales necesarios para el mantenimiento, adecuación y corrección de daños a la infraestructura</t>
  </si>
  <si>
    <t xml:space="preserve">Aplicación adecuada del Estatuto y Reglamentación de contratación en el proceso de selección de Contratistas y Proveedores.
Ejecutar el procedimiento interno en la verificación de las garantías solicitadas para la contratación de órdenes de trabajo. </t>
  </si>
  <si>
    <t>Desastres naturales (terremotos) e  incidentes tales como: incendios, derrames de sustancias peligrosas, fugas, etc.</t>
  </si>
  <si>
    <t>Informes 
Simulacro 
de Emergencias</t>
  </si>
  <si>
    <t>Asistencias a formación</t>
  </si>
  <si>
    <t>Desconexión de los elementos electrónicos y eléctricos al finalizar la jornada laboral y/o académica - Sede Barbosa.
Realizar inspección de equipos contra incendios de la sede Barbosa.</t>
  </si>
  <si>
    <t>Uso ineficiente de los recursos</t>
  </si>
  <si>
    <t>Situación en la cual ocurre un consumo desmesurado en el consumo energético y de agua</t>
  </si>
  <si>
    <t>Profesores 
Estudiantes
Contratistas
Trabajadores</t>
  </si>
  <si>
    <t>Fallas en el proceso de inducción</t>
  </si>
  <si>
    <t>Por omisión, impericia o negligencia de los funcionarios y de las personas de la comunidad universitaria</t>
  </si>
  <si>
    <t>Fallas en el seguimiento de los lineamientos ambientales</t>
  </si>
  <si>
    <t xml:space="preserve">Aumento en el consumo de los recursos
Afectación delos indicadores del Sistema de Gestión Ambiental
Mayores gastos ecnómicos para la Universidad </t>
  </si>
  <si>
    <t>Inducción al personal nuevo y estudiantes de primer semestre.
Ejecución de capacitaciones en los programas del Sistema de Gestión Ambiental a la Comunidad Universitaria.
Sensibilización del personal a través de redes sociales, mailers, publicidad, campañas o acciones ambientales.
Inspecciones en áreas comunes, laboratorios y áreas administrativas para verificar el cumplimiento de los lineamientos ambientales</t>
  </si>
  <si>
    <t>Impacto MODERADO(10) x Probabilidad MEDIA(2)= MODERADO (20)</t>
  </si>
  <si>
    <t xml:space="preserve">Incumplimiento de normatividad ambiental </t>
  </si>
  <si>
    <t xml:space="preserve">Situación en la cual no se cumple con uno o más de los requisitos exigidos por las normativas ambientales que aplican a la universidad  </t>
  </si>
  <si>
    <t>Profesores 
Estudiantes
Contratistas
Trabajadores
Sistema de Gestión Ambiental</t>
  </si>
  <si>
    <t>No se aplica en forma estricta la normatividad vigente</t>
  </si>
  <si>
    <t>Fallas en el proceso de inducción, entrenamiento y verificación</t>
  </si>
  <si>
    <t>Imposición de sanciones por parte de la autoridad ambiental
Pérdida de credibilidad ante la comunidad
Afectación de la imagen del Sistema de Gestión Ambiental y de la Universidad</t>
  </si>
  <si>
    <t>IMPORTANTE (60)</t>
  </si>
  <si>
    <t>Matriz de requisitos legales ambientales actualizada
Inducciones al personal nuevo y estudiantes de primer semestre
Sistema de Quejas y Reclamos
Programas del SGA
Inspecciones en áreas comunes, laboratorios y áreas administrativas para verificar el cumplimiento de los lineamientos ambientales</t>
  </si>
  <si>
    <t>Impacto Grave(20) x Probabilidad media (2)= IMPORTANTE (40)</t>
  </si>
  <si>
    <t>Incumplimiento total o parcial de los programas del Sistema de Gestión Ambiental</t>
  </si>
  <si>
    <t>Dirección de la Universidad
Sistema de Gestión Ambiental</t>
  </si>
  <si>
    <t>Recursos financieros insuficientes</t>
  </si>
  <si>
    <t>Inadecuada gestión financiera</t>
  </si>
  <si>
    <t>Falta de claridad de los programas</t>
  </si>
  <si>
    <t>Disminución de los indicadores institucionales
Mala clasificación de los residuos
Disminución en la generación de material reciclable</t>
  </si>
  <si>
    <t xml:space="preserve">Formatos del Sistema Gestión Ambiental
Programas del Sistema de Gestión Ambiental
Difusión de los programas a través de redes sociales, mailers, publicidad, campañas o acciones ambientales
Vinculación de auxiliar o funcionario operativo para apoyar las capacitaciones y actividades programadas en el Sistema de Gestión Ambiental               </t>
  </si>
  <si>
    <t>Impacto Moderado(10) x Probabilidad Media (2)= MODERADO (20)</t>
  </si>
  <si>
    <t>Cambio de administración en la Universidad que desfavorece los recursos para los programas</t>
  </si>
  <si>
    <t>Cambio de políticas institucionales</t>
  </si>
  <si>
    <t>Líder ambiental
Coordinador SGA</t>
  </si>
  <si>
    <t>(Número de actividades realizadas/Número de actividades programadas)*100</t>
  </si>
  <si>
    <t>Baja participación de los responsables de las actividades</t>
  </si>
  <si>
    <t>Falta de motivación</t>
  </si>
  <si>
    <t>Imprecisiones en los roles y compromisos adquiridos por los responsables de los programas</t>
  </si>
  <si>
    <t>Sobrecarga laboral</t>
  </si>
  <si>
    <t>Rotación de personal</t>
  </si>
  <si>
    <t>PROCESO:  RELACIONES EXTERIORES</t>
  </si>
  <si>
    <t>Profesional de Movilidad Relaciones Exteriores</t>
  </si>
  <si>
    <t xml:space="preserve">Un estudiante en movilidad internacional puede tener situaciones adversas que afecten su integridad física, psicológica y legal en el país anfitrión. El estudiante puede no contar con perfil psicologico estable, que le permita realizar la movilidad sin percances, incluyendo nivel de responsabilidad para cumplir con los compromisos adquiridos. </t>
  </si>
  <si>
    <t>Factores de riesgo externos como situaciones de orden público, salud pública Estudiante en Movilidad Internacional</t>
  </si>
  <si>
    <t>Por conductas inadecuadas del estudiante ajenas al personal de Relaciones Exteriores</t>
  </si>
  <si>
    <t>Condiciones propias del estudiante como aspectos de salud, asuntos familiares de fuerza mayor, asuntos disciplinarios con la universidad socia, deportaciones, entre otros.</t>
  </si>
  <si>
    <t>No existe un protocolo que establezca el control de las conductas y situaciones ajenas a aspectos académicos de los estudiantes antes y durante su movilidad</t>
  </si>
  <si>
    <t>Se altera el funcionamiento de la cooperación con la institución o el país en donde se presentó la dificultad</t>
  </si>
  <si>
    <t>Moderado (10)</t>
  </si>
  <si>
    <t>Moderado (20)</t>
  </si>
  <si>
    <t>Impacto Moderado(10) x Probabilidad Media (2) = Moderado (20)</t>
  </si>
  <si>
    <t xml:space="preserve">Compartir o transferir </t>
  </si>
  <si>
    <t>Procesos legales en los que deba incurrir el estudiante afectado que van desde deportación (si es por comportamiento inadecuado), hasta ayuda humanitaria a connacionales (en caso de ser afectado por una situación de orden público ajena a su voluntad).</t>
  </si>
  <si>
    <t>Importante (40)</t>
  </si>
  <si>
    <t>No renovar o prorrogar un convenio de cooperación académica  que sea estratégico</t>
  </si>
  <si>
    <t>El cooperante, Gestor Responsable, Relaciones Exteriores, los usuarios del convenio</t>
  </si>
  <si>
    <t xml:space="preserve">No se materializan las actividades de cooperación  </t>
  </si>
  <si>
    <t>Ausencia de reporte de actividades, promoción y desarrollo del alcance del convenio  por parte del gestor responsable</t>
  </si>
  <si>
    <t>Cambio de estrategia del cooperante, el gestor responsable o Relaciones Exteriores</t>
  </si>
  <si>
    <t>Se pierden posibilidades de cooperación y  visibilización que beneficien a la comunidad UIS</t>
  </si>
  <si>
    <t>Equipo de RELEXT</t>
  </si>
  <si>
    <t>Número de charlas</t>
  </si>
  <si>
    <t xml:space="preserve"> Gestor responsable del convenio,  Unidades Académico  Administrativos Recopiladoras (Res.177 de 2020), Personal de las  Unidades Académico Administrativas  UIS </t>
  </si>
  <si>
    <t>Ausencia de reporte por parte de los  gestores o las UAA responsables dado que no tienen la relación de las actividades realizadas en el marco de los convenios que permitan rendir informe de las mismas cuando las  UAA recopiladoras solicitan la información.</t>
  </si>
  <si>
    <t>Existen actores que usan los convenios sin informar de su participación</t>
  </si>
  <si>
    <t>Porque no existen un sistema de información para registrar y reportar las actividades</t>
  </si>
  <si>
    <t xml:space="preserve">No contar con información pertinente para la toma de decisiones                                                                                                                                                                                                                       </t>
  </si>
  <si>
    <t>Reducir el Riesgo</t>
  </si>
  <si>
    <t>Gestor y UAA responsables, Director Relaciones Exteriores, UAA Recopiladoras, Profesional Convenios RELEXT</t>
  </si>
  <si>
    <t xml:space="preserve">No se ejecuten actividades derivadas de la suscripción del acuerdo </t>
  </si>
  <si>
    <t>Las instituciones cooperantes y los gestores responsabes de las dos instituciones</t>
  </si>
  <si>
    <t xml:space="preserve">Se exige la suscripción de acuerdos especificos derivados de los acuerdos marco, para la ejecución de las actividades puntuales </t>
  </si>
  <si>
    <t xml:space="preserve">No se firman acuerdos específicos </t>
  </si>
  <si>
    <t xml:space="preserve">Gestores y beneficiarios de los convenios realizan actividades sin el trámite del acuerdo específico </t>
  </si>
  <si>
    <t>Se suscriben acuerdos que no logran el efecto que se desea o se espera</t>
  </si>
  <si>
    <t>DSI, Relext, MasterBase</t>
  </si>
  <si>
    <t>La Empresa MasterBase desaparece</t>
  </si>
  <si>
    <t>Dependencia de la plataforma Master Base</t>
  </si>
  <si>
    <t>Mantiene la custodia de la información actualizada</t>
  </si>
  <si>
    <t>Perder el relacionamiento establecido y las correcciones aportadas a la base de datos de egresados que genera DSI</t>
  </si>
  <si>
    <t>leve (5)</t>
  </si>
  <si>
    <t>media (2)</t>
  </si>
  <si>
    <t>tolerable (10)</t>
  </si>
  <si>
    <t>Impacto  Moderado (10) x Probabilidad Alta (3) = Aceptable (30)</t>
  </si>
  <si>
    <t>Ausencia de capacidad de almacenamiento de los sistemas de información UIS</t>
  </si>
  <si>
    <t>No se tiene un sistema en el correo outlook que pueda soportar la cantidad de usuarios de correo electronico q tiene el programa de egresados</t>
  </si>
  <si>
    <t>Admisiones
División de Servicios de Información
Recursos Humanos
IPRED
Vicerrectoría Académica
Relaciones Exteriores</t>
  </si>
  <si>
    <t>Ausencia de estrategias para la difusion de los mecanismos para el aprendizaje de una segunda lengua de la comunidad universitaria</t>
  </si>
  <si>
    <t>No se cuenta con una articulación entre las diferentes unidades para la organización de eventos.</t>
  </si>
  <si>
    <t>Falta de personal que realice la socialización y difusión del Programa UIS e-idiomas</t>
  </si>
  <si>
    <t xml:space="preserve">No cumplir las metas institucionales con relacion al aprendizaje de una segunda lengua
</t>
  </si>
  <si>
    <t>Bajo (1)</t>
  </si>
  <si>
    <t>Impacto Moderado (10) x Probabilidad Bajo (1) = Moderado (10)</t>
  </si>
  <si>
    <t>Evitar el Riesgo</t>
  </si>
  <si>
    <t>No conocer el Programa UIS e-idiomas a través de la plataforma de idiomas como herramienta de apoyo al aprendizaje de una segunda lengua.</t>
  </si>
  <si>
    <t>Profesional RELEXT 
y profesionales de apoyo en comunicaciones</t>
  </si>
  <si>
    <t>Ausencia de participación en los diferentes espacios institucionales que cuentan con la presencia de estudiantes y administrativos para realizar la difusion del programa UIS e-idiomas.</t>
  </si>
  <si>
    <t>Seguimiento a través del proveedor de la plataforma de los usuarios activos</t>
  </si>
  <si>
    <t>Profesional RELEXT</t>
  </si>
  <si>
    <t>Desinformación,  no uso y dificultad de acceso al correo institucional lo cual limita el acceso a la plataforma</t>
  </si>
  <si>
    <t>Bajo porcentaje de usuarios que utilizan la plataforma</t>
  </si>
  <si>
    <t>Profesional RELEXT
(Vicerrectoria Académica, Instituto de Lenguas y IPRED)</t>
  </si>
  <si>
    <t xml:space="preserve">Dirección de Control Interno y Evaluación de gestión </t>
  </si>
  <si>
    <t>Dirección de Control Interno y Evaluación de gestión 
Unidades Académicas Administrativas</t>
  </si>
  <si>
    <t xml:space="preserve">Fallas o Inexactitud en la evaluación del sistema de control interno, control de la gestión, evaluación de los controles y Seguimiento por dependencias en las auditorías internas </t>
  </si>
  <si>
    <t xml:space="preserve">Falta de controles y/o procedimientos que determinen el fin y la forma de ejecutar las auditorías  </t>
  </si>
  <si>
    <t>Moderado (10) x Probabilidad Baja = TOLERABLE (10)</t>
  </si>
  <si>
    <t xml:space="preserve">Falta de verificación en fuentes confiables </t>
  </si>
  <si>
    <t xml:space="preserve">No poder realizar las auditorías internas de calidad o gestión </t>
  </si>
  <si>
    <t xml:space="preserve">Eventualidades de salud pública, ambientales u orden público </t>
  </si>
  <si>
    <t>Falencias en la evaluación de aspectos tanto internos
como externos que puedan llegar a representar una amenaza para la consecución de los
objetivos institucionales</t>
  </si>
  <si>
    <t xml:space="preserve">No contemplar la revisión de riesgos en las auditorías </t>
  </si>
  <si>
    <t xml:space="preserve">Fallas en la formulación de los planeas de auditoría </t>
  </si>
  <si>
    <t xml:space="preserve">No tener claridad en los aspectos a evaluar del proceso </t>
  </si>
  <si>
    <t xml:space="preserve">Inadecuado seguimiento y evaluación a los Mapas de riesgos </t>
  </si>
  <si>
    <t xml:space="preserve">Falta de capacitación de los funcionarios que realizan el seguimiento </t>
  </si>
  <si>
    <t xml:space="preserve">*Registro de Mapa de riesgos </t>
  </si>
  <si>
    <t>*Registro de Controles existentes</t>
  </si>
  <si>
    <t xml:space="preserve">Fallas en la atención de los requerimientos de los organismos de control, en la coordinación y acompañamiento para la presentación de informes y en la verificación de la información de las respuestas a los entes de control </t>
  </si>
  <si>
    <t>Unidades Académicas Administrativas</t>
  </si>
  <si>
    <t>Falta de planeación de los responsables de la realización de los reportes</t>
  </si>
  <si>
    <t xml:space="preserve">Falta de acceso a la información para dar respuesta a los entes de control </t>
  </si>
  <si>
    <t>No atención por parte de las unidades generadoras de las respuestas</t>
  </si>
  <si>
    <t>2 (MEDIA)</t>
  </si>
  <si>
    <t>20 (GRAVE)</t>
  </si>
  <si>
    <t>3 (ALTA)</t>
  </si>
  <si>
    <t>60 (INACEPTABLE)</t>
  </si>
  <si>
    <t xml:space="preserve">Salud pública </t>
  </si>
  <si>
    <t>3. Incumplimiento de los programas de gestión del proceso de Extensión.</t>
  </si>
  <si>
    <t>Dificultad para la realización de las actividades y el cumplimiento de los indicadores en el marco de los programas de gestión formulados por la VIE relacionados con la función de extensión.</t>
  </si>
  <si>
    <t>Personal VIE
Ordenadores del Gasto</t>
  </si>
  <si>
    <t>Dificultad para realizar eventos, capacitaciones o charlas.
Restricción de movilidades para asistencia a eventos, o mantenimiento de las acreditaciones de ensayos.</t>
  </si>
  <si>
    <t>Utilización de medios presenciales.</t>
  </si>
  <si>
    <t>Suspensión de programas.
Disminución en la ejecución presupuestal.
Incumplimiento de indicadores de gestión.</t>
  </si>
  <si>
    <t>40 (IMPORTANTE)</t>
  </si>
  <si>
    <t xml:space="preserve">Uso de herramientas virtuales para la ejecución de programas y continuidad de las actividades. Ej:
UIS Emprende: Asesorías, conferencias, asistencia a eventos.
Acreditación de Pruebas de Laboratorio:auditorías remotas.
</t>
  </si>
  <si>
    <t>20 (IMPACTO GRAVE) * 1 (PROBABILIDAD BAJA)= 20 (MODERADO)</t>
  </si>
  <si>
    <t xml:space="preserve">Revisar y plantear ajustes pertinentes a los indicadores del plan de gestión VIE 2021 según el balance del primer semestre del año, y gestionar solicitud de aprobación a las unidades encargadas, en caso de que aplique.                                                                                                                                                                       </t>
  </si>
  <si>
    <t>VIE
DTC</t>
  </si>
  <si>
    <t>15 de agosto  de 2021</t>
  </si>
  <si>
    <t>29 de octubre de 2021</t>
  </si>
  <si>
    <t>Informe</t>
  </si>
  <si>
    <t>PROCESO: FINANCIERO</t>
  </si>
  <si>
    <t>Pérdida        del        dinero invertido     en     Entidades Financieras</t>
  </si>
  <si>
    <t>Posibilidad   que   el   dinero invertido por la Universidad en Entidades  Financieras no genere     los     rendimientos esperados    por    crisis    y/o ausencia de lineamientos de inversión internos.</t>
  </si>
  <si>
    <t>Jefe División Financiera Jefe Sección Tesorería</t>
  </si>
  <si>
    <t>Error en la toma de decisiones
Crisis en el Sistema Financiero</t>
  </si>
  <si>
    <t>Concentración de recursos en una sola Entidad Financiera
Recesión económica Crisis de liquidez Globalización
Devaluación o Revaluación del dólar</t>
  </si>
  <si>
    <t>Factores Económicos Externos</t>
  </si>
  <si>
    <t>Sanciones disciplinarias y pecuniarias
Iliquidez
Descapitalización No obtención de los
rendimientos esperados</t>
  </si>
  <si>
    <t>IMPORTANTE (40</t>
  </si>
  <si>
    <t>TOLERABLE (10)
Impacto Moderado (10)
Probabilidad Baja (1)</t>
  </si>
  <si>
    <t>Jefatura División Financiera</t>
  </si>
  <si>
    <t>Junio de 2021</t>
  </si>
  <si>
    <t>No  depuración  de  saldos de  los  diferentes  tipos  de cuentas.</t>
  </si>
  <si>
    <t>Jefe Sección Contabilidad</t>
  </si>
  <si>
    <t>Difícil coordinación de los tiempos de los miembros del Comité</t>
  </si>
  <si>
    <t>Actividades de la Alta Dirección con carácter urgente que conllevan  al aplazamiento de las sesiones</t>
  </si>
  <si>
    <t>No existe un cronograma pre establecido de las sesiones a realizar durante la vigencia.</t>
  </si>
  <si>
    <t>Incremento en el valor de las cuentas por pagar y tirillas por cobrar.</t>
  </si>
  <si>
    <t>Jefe División Financiera 
Jefe Sección Contabilidad</t>
  </si>
  <si>
    <t>Cronograma socializado mediante Comité.</t>
  </si>
  <si>
    <t>No   reconocimiento   por parte    de    la    Compañía Aseguradora                    de siniestros, robos, daños o pérdida         de         bienes muebles  propiedad  de  la UIS</t>
  </si>
  <si>
    <t>Jefe Sección Inventarios</t>
  </si>
  <si>
    <t>Desconocimiento de la Normatividad vigente. "Manual Normativo y Procedimental para la Administración y Control de los Bienes Muebles de la UIS"</t>
  </si>
  <si>
    <t>No consulta de la normatividad vigente.</t>
  </si>
  <si>
    <t>Se carece del hábito de revisión de la normatividad en la Universidad</t>
  </si>
  <si>
    <t>Sanciones disciplinarias
Detrimento del patrimonio público
Pérdidas económicas
Interrupción del   flujo normal de los proceso misionales</t>
  </si>
  <si>
    <t>Jefe División Financiera 
Jefe Sección Inventarios</t>
  </si>
  <si>
    <t>No reconocimiento por parte de los Servidores Públicos en su deber de cuidado y conservación de los bienes públicos que tienen bajo su custodia.</t>
  </si>
  <si>
    <t>No revisión periódica  de los inventarios a su cargo</t>
  </si>
  <si>
    <t>Desconocimiento del Sistema de Inventarios a través del cual pueden consultar los elementos a su cargo.</t>
  </si>
  <si>
    <t>Reporte anual generado por el Sistema de Inventarios</t>
  </si>
  <si>
    <t>Robo  o  hurto  de  dinero de         la         Universidad (Campus Central)</t>
  </si>
  <si>
    <t>Funcionario responsable del manejo de dinero
Funcionarios de las UAA
Delincuencia común (entorno)</t>
  </si>
  <si>
    <t>El traslado de los dineros recibidos en las cajas de la Universidad a la Entidad Bancaria se realiza sin acompañamiento de personal de seguridad.</t>
  </si>
  <si>
    <t>La Entidad Bancaria se encuentra al interior de las instalaciones de la UIS.</t>
  </si>
  <si>
    <t>El Banco Corpbanca tiene sucursal en el Campus Central.</t>
  </si>
  <si>
    <t>Sanciones disciplinarias, penales y pecuniarias
Detrimento de los recursos públicos
Deterioro de la imagen Institucional
Mal ambiente laboral</t>
  </si>
  <si>
    <t>Porcentaje de avance de revisión del Procedimiento</t>
  </si>
  <si>
    <t>Causas atribuibles a procesos de servicios informáticos y de telecomunicaciones por modificación de la información.</t>
  </si>
  <si>
    <t>Fallas en los canales de información virtuales.</t>
  </si>
  <si>
    <t>Factores Externos</t>
  </si>
  <si>
    <t>Pago  no  oportuno  de  los compromisos   adquiridos por   la   Universidad    con Proveedores.</t>
  </si>
  <si>
    <t>Sección de Presupuesto
Sección de Tesorería
UAA´s</t>
  </si>
  <si>
    <t>Devolución de documentos de contratación allegados para trámite de pago</t>
  </si>
  <si>
    <t>Ausencia de cultura por parte de las UAA´s en la revisión de la documentación soporte.</t>
  </si>
  <si>
    <t>Documentación incompleta.
Error en la selección del rubro presupuestal</t>
  </si>
  <si>
    <t>Deterioro de la imagen institucional
Pérdida de garantías y descuentos comerciales
Demandas
Quejas por parte de Proveedores y UAA´s.</t>
  </si>
  <si>
    <t>TOLERABLE(10)
Impacto Moderado (10)
Probabilidad Baja (1)</t>
  </si>
  <si>
    <t>ASUMIR/REDUCIR</t>
  </si>
  <si>
    <t>Jefatura División Financiera
Jefe Sección Presupuesto
Jefe Sección Tesorería</t>
  </si>
  <si>
    <t>Circular elaborada y socializada</t>
  </si>
  <si>
    <t>Demoras por parte del personal de la División Financiera  en la revisión de los documentos de contratación.</t>
  </si>
  <si>
    <t>Alta rotación del personal responsable de la revisión.
Alto volumen de cuentas por tramitar</t>
  </si>
  <si>
    <t>Ofertas laborales que superan las condiciones actuales de la UIS
Cierre de año fiscal</t>
  </si>
  <si>
    <t>No programación del presupuesto por parte de las UAA´s</t>
  </si>
  <si>
    <t>Posibilidad de que las UAA adquieran obligaciones contractuales sin contar con disponibilidad presupuestal</t>
  </si>
  <si>
    <t>Las UAA´s no reciben los ingresos esperados</t>
  </si>
  <si>
    <t>Revisar y actualizar el Procedimieto de Egresos (Trámite de Cuentas)</t>
  </si>
  <si>
    <t>Demoras en la autorización de las cuentas por parte del ordenador del gasto</t>
  </si>
  <si>
    <t>Débil cultura de   revisión continua de las cuentas pendientes por autorizar en el SIF</t>
  </si>
  <si>
    <t>Falta de comunicación y coordinación entre secretarias y ordenadores de gasto</t>
  </si>
  <si>
    <t>Información no precisa en los Estados Financieros y notas a los estados financieros publicados</t>
  </si>
  <si>
    <t>Estados Financieros y notas a los estados financieros publicadas con errores de transcripción que difireren de la información arrojada por el Sistema de Información Financiero</t>
  </si>
  <si>
    <t>Sección de Contabilidad</t>
  </si>
  <si>
    <t>Se extrae información del sistema de información financiero y se reporta en los archivos de estados financieros y notas a los estados contables</t>
  </si>
  <si>
    <t>La elaboración de los estados financieros es un proceso que se realiza manualmente</t>
  </si>
  <si>
    <t>Al ser un proceso que se realiza de forma manual hay lugar a errores de transcripción</t>
  </si>
  <si>
    <t>Información no precisa reportada a la Alta Dirección</t>
  </si>
  <si>
    <t>Hojas de Trabajo Libros Oficiales actualizadas</t>
  </si>
  <si>
    <t>Cobro no oportuno de facturas de venta</t>
  </si>
  <si>
    <t>Sección de Contabilidad
Sección de Recaudos</t>
  </si>
  <si>
    <t>Se generan factura de venta por parte de las Unidades Académicas y/o Administrativas, finalmente no se adquiere el bien o servicio y no se realiza la cancelación en el sistema</t>
  </si>
  <si>
    <t>Se generan liquidaciones de estudiantes que no realizan matrícula y queda activa en el sistema como pendiente por cobrar</t>
  </si>
  <si>
    <t>No se realiza seguimiento por parte de las Unidades Académicas y/o Administrativas a las facturas de venta emitidas</t>
  </si>
  <si>
    <t>Incremento en cuentas por cobrar no ciertas (facturas que se han generado por compromisos no prestados)</t>
  </si>
  <si>
    <t>Realizar capacitación de  cuentas por cobrar</t>
  </si>
  <si>
    <t>Jefe Sección Contabilidad
Jefe Sección Recaudos
Dirección Control Interno y Evaluación de Gestión</t>
  </si>
  <si>
    <r>
      <t xml:space="preserve">OBJETIVO DEL PROCESO: </t>
    </r>
    <r>
      <rPr>
        <sz val="10"/>
        <rFont val="Humanst521 BT"/>
        <family val="2"/>
      </rPr>
      <t>Promover el desarrollo de las políticas de investigación y propiedad intelectual de la Universidad reafirmando la prioridad y el valor estratégico y misional que la Institución reconoce en estas actividades.</t>
    </r>
  </si>
  <si>
    <t>1. Disminución de la investigación realizada en la Universidad.</t>
  </si>
  <si>
    <t>Dificultades para el desarrollo de la función misional de investigación en cuanto a las capacidades de la Institución, formulación o adquisición de financiación para la ejecución de proyectos de investigación.</t>
  </si>
  <si>
    <t>Profesores
Grupos de investigación
Entidades Externas
Dirección Institucional</t>
  </si>
  <si>
    <t>Las propuestas de investigación no son financiables por entidades externas.</t>
  </si>
  <si>
    <t>Exigencia de los requisitos o recursos limitados por cambios o regulaciones por parte de las entidades externas.
Presentación de mejores propuestas de investigación para financiación externa por otras instituciones.
Solicitud de aportes de recursos en efectivo de los proponentes como requsito habilitantes en las convocatorias externas.</t>
  </si>
  <si>
    <t>Debilidad en la formulación de las propuestas por parte de algunos grupos de investigación.
Escasos recursos en efectivo en los grupos para comprometer en proyectos de investigación</t>
  </si>
  <si>
    <t>Disminución de la actividad misional de investigación en la Universidad.
Disminución de la producción científica.
Disminución de la categorización de Minciencias de los grupos de investigación reconocidos institucionalmente.</t>
  </si>
  <si>
    <t>Orientación en la formulación de propuestas y requisitos de las convocatorias vigentes: generalidades de la propuesta, socialización de tarifas institucionales, proforma de presupuesto y contenido de la propuesta. 
Disponibilidad de los procedimientos – guía del investigador</t>
  </si>
  <si>
    <t>REDUCIR  EL RIESGO</t>
  </si>
  <si>
    <t xml:space="preserve">Profesional AGP Profesional Comunicaciones 
CPP      </t>
  </si>
  <si>
    <t>Actividad de formación realizada</t>
  </si>
  <si>
    <t xml:space="preserve">Socializar programa del portafolio VIE para acceder a recursos en efectivo para proyectos con financiación externa en caso de que la convocatoria lo requiera.                       </t>
  </si>
  <si>
    <t xml:space="preserve">Profesional AGP 
CPP
Comunicadora VIE          </t>
  </si>
  <si>
    <t>Publicación</t>
  </si>
  <si>
    <t>Algunos profesores no realizan actividades de investigación.</t>
  </si>
  <si>
    <t>Enfoque en otras actividades.</t>
  </si>
  <si>
    <t>Profesores que no son  afín con el grupo de investigación de su unidad académica.
Falta de motivación por parte de los profesores.
No se genera sinergia en los grupos de investigación para formulación de proyectos multidisciplinarios.
Falta de iniciativa de los profesores.
Cumplimiento de compromisos derivados de proyectos.</t>
  </si>
  <si>
    <t>Portafolio para el fomento de la investigación liderado por la VIE.</t>
  </si>
  <si>
    <t>No hay conocimiento de las fuentes y oportunidades de financiamiento de la investigación.</t>
  </si>
  <si>
    <t>Falta de interés.</t>
  </si>
  <si>
    <t>Debilidad en la asertividad de las difusiones y socialización de oportunidades de financiación de investigación.
El grupo de investigación no realiza vigilancia de las convocatorias.
Indisposición por el tiempo requerido para el aval de las propuestas, dado que se sigue el trámite necesario y requerido con antelación.</t>
  </si>
  <si>
    <t>Vigilancia de las fuentes de financiación externa.
Socialización semanal de las convocatorias de financiación de investigación a través de distintos medios institucionales.
Socialización del portafolio VIE.</t>
  </si>
  <si>
    <t>Salud pública</t>
  </si>
  <si>
    <t>Se extienden o suspenden algunos proyectos de investigación en curso, disminuyendo la dinámica del proceso.</t>
  </si>
  <si>
    <t>Dificultad para la ejecución del plan de actividades de la investigación, ej. Análisis experimental, acceso a comunidades, toma de datos.</t>
  </si>
  <si>
    <t xml:space="preserve">Socialización de los lineamientos para el desarrollo de actividades y servicios de investigación.
Ampliación del plazo para la recepción de propuestas a las convocatorias internas de investigación y ajuste en las programaciones.
Atención a la disposición de los lineamientos Institucionales para la continuación de los trámites de contratación.
Solicitar a los investigadores revisar los planes de trabajo y actividades de los proyectos de investigación, de forma que se pueda continuar con el desarrollo de los mismos. 
</t>
  </si>
  <si>
    <t xml:space="preserve">Profesional VIE -CPP
DIEF
Comunicadora VIE           </t>
  </si>
  <si>
    <t>5. Incumplimiento de los programas de gestión del proceso de Investigación.</t>
  </si>
  <si>
    <t>Dificultad para la realización de las actividades y el cumplimiento de los indicadores en el marco de los programas de gestión formulados por la VIE relacionados con la función de investigación.</t>
  </si>
  <si>
    <t>Dificultad para realizar eventos, capacitaciones o charlas.
Restricción de movilidades para asistencia a eventos, o desarrollo de estancias posdoctorales.</t>
  </si>
  <si>
    <t xml:space="preserve">Uso de herramientas virtuales para la ejecución de programas y continuidad de las actividades.
</t>
  </si>
  <si>
    <t xml:space="preserve">VIE
DIEF
CPP
DTC                             </t>
  </si>
  <si>
    <t>Demora en la atención de las solicitudes de los usuarios</t>
  </si>
  <si>
    <t>Equipo de la División de Mantenimiento Tecnológico</t>
  </si>
  <si>
    <t>Falta de personal Profesional y Técnico para dar cumplimiento a las solicitudes en el Sistema de Información de Mantenimiento Tecnológico "SIMAT" y el plan anual de mantenimiento preventivo</t>
  </si>
  <si>
    <t>Personal jubilado y/o retirado.</t>
  </si>
  <si>
    <t>Insatisfacción de los usuarios, daño de la imagen de la DMT, levantamiento de no conformidades en el proceso, tiempos elevados en la respuesta del servicio, sobrecostos</t>
  </si>
  <si>
    <t>Alto (3)</t>
  </si>
  <si>
    <t>Importante (30)</t>
  </si>
  <si>
    <t>* Plan De Mantenimiento Preventivo Anual
* SIMAT
* Evaluación de proveedores
*Informar a la Comunidad Universitaria el proceso para el envío de manuales de equipos
* Base de datos de proveedores
* Actualización de equipos críticos
* Documentación del proceso
* Análisis de indicadores de mantenimiento correctivo, preventivo, conceptos de baja y compras
* Lista de chequeo contratación
*Gestionar contratación y capacitación de personal
*Solicitar servicio de transporte a la División de Planta Física</t>
  </si>
  <si>
    <t>Moderado (20) = Impacto moderado (10) X Probabilidad Media (2)</t>
  </si>
  <si>
    <t>Reducir</t>
  </si>
  <si>
    <t>Jefe División Mantenimiento Tecnológico</t>
  </si>
  <si>
    <t>Documentos pertinentes en el momento de requerirse</t>
  </si>
  <si>
    <t>Demora en la contratación</t>
  </si>
  <si>
    <t>Desconocimiento de manuales de los equipos que son adquiridos por la Universidad.</t>
  </si>
  <si>
    <t>No existe canal de comunicación definido entre las Unidades Académico Administrativas y la División de Mantenimiento Tecnológico para dicho fin.</t>
  </si>
  <si>
    <t>Falta de capacitación al equipo técnico de la División de Mantenimiento Tecnológico sobre los diferentes equipos de la Universidad</t>
  </si>
  <si>
    <t>Los técnicos cuentan con el conocimiento general de los equipos pero en casos de equipos especializados se necesita conocer a fondo cada uno de ellos y esto causa demoras en el servicio.</t>
  </si>
  <si>
    <t>Equipos especializados. 
Tipo de contratación de los técnicos</t>
  </si>
  <si>
    <t>Proveedores</t>
  </si>
  <si>
    <t>Poca afinidad con el uso de las TICS</t>
  </si>
  <si>
    <t>Demora por parte de los proveedores en la entrega de repuestos</t>
  </si>
  <si>
    <t>Proveedores fuera del área metropolitana</t>
  </si>
  <si>
    <t>Servicios, repuestos o equipos que no se consiguen en el área metropolitana</t>
  </si>
  <si>
    <t>Documentación contractual pertinente</t>
  </si>
  <si>
    <t>Subcontratación de servicio</t>
  </si>
  <si>
    <t>Equipos o repuestos no comerciales</t>
  </si>
  <si>
    <t>Equipos o repuestos descontinuados del mercado</t>
  </si>
  <si>
    <t>Unidades Académico Administrativas</t>
  </si>
  <si>
    <t>Demora en compras de repuestos, insumos y materiales</t>
  </si>
  <si>
    <t xml:space="preserve">Información enviada a las Unidades Académico Administrativas </t>
  </si>
  <si>
    <t>Demora en el traslado del equipo a la División de Mantenimiento Tecnológico</t>
  </si>
  <si>
    <t>Desconocimiento por parte de las UAA del proceso en la División de Mantenimiento Tecnológico</t>
  </si>
  <si>
    <t>El usuario no crea la solicitud mediante el SIMAT</t>
  </si>
  <si>
    <t>Desconocimiento por parte de las UAA en el manejo del SIMAT</t>
  </si>
  <si>
    <t>División de Servicios de Información</t>
  </si>
  <si>
    <t>Fallas en el Sistema de Información de Mantenimiento Tecnológico "SIMAT"</t>
  </si>
  <si>
    <t>No se actualiza constantemente</t>
  </si>
  <si>
    <t>Otros</t>
  </si>
  <si>
    <t>Cierres no previstos en la UIS</t>
  </si>
  <si>
    <t>Paros o manifestaciones dentro de la Universidad</t>
  </si>
  <si>
    <t>División Planta Física</t>
  </si>
  <si>
    <t>Insuficientes vehículos para la atención de las solicitudes</t>
  </si>
  <si>
    <t>Alto número de solicitudes de transporte a la división de Planta Física en algunas temporadas</t>
  </si>
  <si>
    <t xml:space="preserve">Realizar de manera oportuna las solicitudes de servicio a la División Planta Física </t>
  </si>
  <si>
    <t>Solicitudes realizadas a la División Planta Física</t>
  </si>
  <si>
    <t>Falla que se presenta en los servicios ya cumplidos</t>
  </si>
  <si>
    <t>Inconvenientes en el servicio brindado por la División de Mantenimiento Tecnológico</t>
  </si>
  <si>
    <t>Insatisfacción de los usuarios, daño de la imagen de la División de Mantenimiento Tecnológico, levantamiento de no conformidades para el proceso y sobrecostos</t>
  </si>
  <si>
    <t>* Plan De Mantenimiento Preventivo Anual
* SIMAT
*Realizar encuestas de satisfacción
* Evaluación de proveedores
* Base de datos de proveedores
* Documentación del proceso
* Análisis de indicadores nivel de satisfacción del servicio
* Lista de chequeo contratación
*Enviar instructivo para el embalaje de equipos delicados a la Comunidad Universitaria
*Ejecutar el Plan Anual de Mantenimiento Preventivo
*Informar a la comunidad la importancia del cuidado de los equipos
*Informar a la comunidad universitaria de los servicios brindados en la DMT
*Gestionar contratación y capacitación de personal</t>
  </si>
  <si>
    <t>Actas reuniones y listados de asistencia</t>
  </si>
  <si>
    <t>Desconocimiento de la importancia y el cuidado básico de los equipos de mayor uso en la UIS (computadores, impresoras, videobeam, teléfonos)</t>
  </si>
  <si>
    <t>Falta de capacitación al personal de cada Unidad Académico Administrativa</t>
  </si>
  <si>
    <t>Alta rotación de personal que utiliza los equipos</t>
  </si>
  <si>
    <t>División de Mantenimiento Tecnológico y Unidades Académico Administrativas</t>
  </si>
  <si>
    <t>Falta de mantenimiento preventivo a los equipos de la UIS</t>
  </si>
  <si>
    <t>Falta de personal para realizar mantenimiento preventivo a todos los equipos y no solo los críticos</t>
  </si>
  <si>
    <t>Pocas solicitudes de mantenimiento preventivo realizadas por el SIMAT</t>
  </si>
  <si>
    <t>Desconocimiento del servicio ofrecido por el DMT para el mismo</t>
  </si>
  <si>
    <t>Inadecuado sistema de transporte que ocasiona daños en el equipo</t>
  </si>
  <si>
    <t>Vehículos inadecuados para el transporte de equipos</t>
  </si>
  <si>
    <t>Encuesta sobre recepción del equipo</t>
  </si>
  <si>
    <t>Embalaje, amarre y/o embarque  incorrectos de los equipos</t>
  </si>
  <si>
    <t>Incumplimiento en los servicios contratados externamente</t>
  </si>
  <si>
    <t>No se cumple con los objetos de los contratos</t>
  </si>
  <si>
    <t>Evaluación</t>
  </si>
  <si>
    <t>ACEPTABLE (5)</t>
  </si>
  <si>
    <t xml:space="preserve">Documento divulgado </t>
  </si>
  <si>
    <t>Profesionales DHO</t>
  </si>
  <si>
    <t>BAJO (1)</t>
  </si>
  <si>
    <t>Subproceso de FP</t>
  </si>
  <si>
    <t>profesional APD</t>
  </si>
  <si>
    <t>Subproceso APD</t>
  </si>
  <si>
    <t>Material divulgado</t>
  </si>
  <si>
    <t>Porque el Sistema CIARP no es claro en la solicitud de los datos requeridos para la valoración de la productividad académica</t>
  </si>
  <si>
    <t>Porque faltan modificaciones al sistema CIARP</t>
  </si>
  <si>
    <t>Profesional APD</t>
  </si>
  <si>
    <t>Porque la Unidad académica no remita la información completa y a tiempo.</t>
  </si>
  <si>
    <t>Porque no hay claridad en la documentación requerida.</t>
  </si>
  <si>
    <t>Porque no hay un procedimiento para invitar o contratar extranjeros.</t>
  </si>
  <si>
    <t>COMPARTIR EL RIESGO</t>
  </si>
  <si>
    <t>El subproceso de Seguridad y Salud en el Trabajo (SST), es el encargado de verificar el cumplimiento en la implementación de los Estándares Mínimos del SG -SST, entre los cuales se contemplan requisitos legales, recursos, promoción de entornos seguros y estilos de trabajo saludables mediante la gestión eficaz en SST, para controlar la
incidencia de enfermedades laborales y lesiones personales en funcionarios de la Universidad independiente de la modalidad de vinculación, contratistas
y visitantes de la Universidad Industrial de Santander</t>
  </si>
  <si>
    <t xml:space="preserve">Porque no hay una Cultura de divulgación y auto gestión </t>
  </si>
  <si>
    <t xml:space="preserve">Porque falta seguimiento a la implementaciones de los controles establecidos en cada uno de los programas del SG-SST  </t>
  </si>
  <si>
    <t>Porque hay desconocimiento de la normatividad y de los deberes en SST</t>
  </si>
  <si>
    <t>Subproceso SST y COPASST</t>
  </si>
  <si>
    <t>Empresa o contratista</t>
  </si>
  <si>
    <t>Porque las empresas contratistas no implementan de forma adecuada el SG-SST, para los trabajadores en misión dentro de la Universidad</t>
  </si>
  <si>
    <t>Falta de seguimiento al contratista en los temas de SST</t>
  </si>
  <si>
    <t>Falta de estrategia de divulgación de requisitos SST para contratistas</t>
  </si>
  <si>
    <t>Subproceso SST y División de Contratación</t>
  </si>
  <si>
    <t>El subproceso de APA realiza todas las actividades requeridas por los funcionarios administrativos de la Universidad en las diferentes modalidades de vinculación Libre nombramiento y remoción, carrera, provisional, temporal y trabajadores oficiales, desde el momento en que la Universidad realiza el ofrecimiento para la vinculación hasta su retiro de la institución. Así mismo se da trámite a las peticiones realizadas por los sindicatos y se realizan actividades de seguimiento al cumplimiento de los beneficios establecidos en la convención colectiva de trabajo 2018-2022 y el acuerdo colectivo del sector administrativo.
Dichas actividades deben ser prestadas con oportunidad y eficiencia, ya que son requisitos de la gestión del subproceso para alcanzar la mejora continua y la satisfacción del personal administrativo</t>
  </si>
  <si>
    <t>Subproceso APA</t>
  </si>
  <si>
    <t>No existe un procedimiento establecido para el trámite y notificación de las renuncias</t>
  </si>
  <si>
    <t>El subproceso Asuntos Pensionales, tiene a su cargo la gestión oportuna del cobro y pago de cuotas partes a las distintas entidades cuota-artistas y Bonos pensionales a COLPENSIONES y Fondos Privados, por lo que una gestión tardía o errada de las actividades afectara notablemente el del Proceso de Talento Humano, representada en la generación de intereses moratorios, inicio de procesos cobro coactivos, embargos a las cuentas de la Universidad, perdida de dineros por la no realización de los cobros, entre otros.</t>
  </si>
  <si>
    <t>Profesional / Auxiliar AP</t>
  </si>
  <si>
    <t>Por que no se realiza en forma periódica el cruce de valores pagados</t>
  </si>
  <si>
    <t xml:space="preserve">Por que el sistema en el cual se realiza el proceso no tiene todos los controles requeridos para el proceso </t>
  </si>
  <si>
    <t>Por que se genera un proceso manual susceptible de errores</t>
  </si>
  <si>
    <t>Por que no se realiza el proceso de cobro</t>
  </si>
  <si>
    <t>Por que no hay un sistema de alertas  que disminuya las revisiones manuales</t>
  </si>
  <si>
    <t>No se realizan los pagos a las entidades cuota-partistas en los tiempos estipulados</t>
  </si>
  <si>
    <t xml:space="preserve">Por que no se recibe el cobro respectivo </t>
  </si>
  <si>
    <t xml:space="preserve">Porque no se realiza un proceso de seguimiento </t>
  </si>
  <si>
    <t>No se reportan las novedades en los tiempos establecidos para el proceso de nómina.</t>
  </si>
  <si>
    <t>PROCESO: UISALUD</t>
  </si>
  <si>
    <t>Situación en la cual no se cuente con información veraz, oportuna y adecuada sobre los datos del usuario y su núcleo familiar.</t>
  </si>
  <si>
    <t>Profesional de Trabajo Social,
Afiliado</t>
  </si>
  <si>
    <t>No realizar correctamente la verificación de requisitos que deben acreditar los beneficiarios, de acuerdo con lo establecido en el Reglamento de UISALUD.</t>
  </si>
  <si>
    <t>Inexactitud u omisión en la información suministrada por el afiliado</t>
  </si>
  <si>
    <t>Insatisfacción del usuario.           Deterioro de la imagen de UISALUD.                   Perdida de credibilidad.               Sanciones problemas jurídicos.</t>
  </si>
  <si>
    <t>Riesgo moderado (20)</t>
  </si>
  <si>
    <t>Moderado (10) Baja (1) Riesgo tolerable (10)</t>
  </si>
  <si>
    <t>Desconocimiento a nivel interno del reglamento de UISALUD en situaciones de remplazo del personal encargado.</t>
  </si>
  <si>
    <t>Falta de socialización y capacitación del reglamento de UISALUD.</t>
  </si>
  <si>
    <t>Error en el registro en la base de datos de los beneficiarios</t>
  </si>
  <si>
    <t xml:space="preserve">Error humano en el diligenciamiento de los campos establecidos para tal fin. </t>
  </si>
  <si>
    <t>Probabilidad de incluir datos numéricos diferentes a los reales y otras variables necesarias para esto. Además documentación falsa de los usuarios.</t>
  </si>
  <si>
    <t>Situación en la que UISALUD disminuye su población objeto de atención</t>
  </si>
  <si>
    <t>La Universidad Industrial de Santander, Profesional de Trabajo Social, Proceso de gestión de afiliación, organismos externos.</t>
  </si>
  <si>
    <t>Los funcionarios que se vinculen a la UIS se afilien al SGSSS</t>
  </si>
  <si>
    <t>Desconocimiento en el portafolio de servicios de UISALUD o por ubicación de lugar de residencia al área metropolitana de Bucaramanga</t>
  </si>
  <si>
    <t xml:space="preserve">Deterioro de la imagen de UISALUD.
Perdida de credibilidad.      </t>
  </si>
  <si>
    <t>Moderado (10) Media (2) Riesgo moderado (20)</t>
  </si>
  <si>
    <t>Profesional de Trabajo Social</t>
  </si>
  <si>
    <t>Porcentaje de nuevos servidores nomina UIS afiliados a UISALUD</t>
  </si>
  <si>
    <t>80% de nuevos funcionarios UIS afiliados a UISALUD.</t>
  </si>
  <si>
    <t xml:space="preserve">No brindar una información adecuada sobre los beneficios del sistema de salud de UISALUD a potenciales afiliados </t>
  </si>
  <si>
    <t>No contar con material educativo que complemente la información iniciando en la división de recursos humanos y continuar en UISALUD.</t>
  </si>
  <si>
    <t xml:space="preserve">R3. Falta de oportunidad en la atención asistencial por parte de la red contratada                                 </t>
  </si>
  <si>
    <t>Situación en la que la red contratada por la Universidad, para la atención de los usuarios no ofrece servicios acordes a los requisitos  de oportunidad exigidos por la Unidad y por la normatividad vigente.</t>
  </si>
  <si>
    <t>Director UISALUD, Coordinadora de Aseguramiento de la Calidad en Salud, Coordinadora Administrativa y de Aseguramiento, Coordinador de Salud</t>
  </si>
  <si>
    <t xml:space="preserve">La red contratada no cuenta con  disponibilidad de camas  </t>
  </si>
  <si>
    <t>Insatisfacción del usuario.
Deterioro de la imagen de UISALUD.
Perdida de credibilidad.
Sanciones problemas jurídicos.</t>
  </si>
  <si>
    <t>Alta (3)</t>
  </si>
  <si>
    <t>Riesgo importante (30)</t>
  </si>
  <si>
    <t>Moderado (10) Alta (3) Riesgo importante (30)</t>
  </si>
  <si>
    <t>Congestión en los servicios de urgencias</t>
  </si>
  <si>
    <t>Debido a  la emergencia sanitaria ha incrementado el volumen de pacientes atendidos por la red</t>
  </si>
  <si>
    <t>Incumplimiento en los  estándares de oportunidad de la red de especialistas</t>
  </si>
  <si>
    <t>No enviar  oportunamente la solicitud de atención  de afiliados o beneficiarios a la RUSS</t>
  </si>
  <si>
    <t xml:space="preserve">No activar  oportunamente en la base de datos de UISALUD a los usuarios de la RUSS con solicitud de prestación de servicios </t>
  </si>
  <si>
    <t>Situación en la que se puede ver afectada la salud del usuario debido a la demora en la definición del diagnostico y manejo terapéutico requerido por el usuario incumpliendo con los atributos de continuidad y oportunidad</t>
  </si>
  <si>
    <t>Personal Asistencial, Director UISALUD, Coordinador de Salud y Coordinadora Administrativa y de Aseguramiento</t>
  </si>
  <si>
    <t xml:space="preserve">Demora en los procesos de contratación de la red de prestadores de servicios externos. </t>
  </si>
  <si>
    <t>Procesos y procedimientos complejos en la universidad para la contratación</t>
  </si>
  <si>
    <t>Extensa normatividad externa e interna  de contratación en el sector publico</t>
  </si>
  <si>
    <t>Insatisfacción del usuario.           deterioro de la imagen de UISALUD.                   Perdida de credibilidad.               Sanciones problemas jurídicos.</t>
  </si>
  <si>
    <t>Grave  (20)</t>
  </si>
  <si>
    <t>Riesgo importante (40)</t>
  </si>
  <si>
    <t>Grave  (20) Baja (1) Riesgo moderado (20)</t>
  </si>
  <si>
    <t>Ausencia de nuevas tecnologías  en la red contratada</t>
  </si>
  <si>
    <t xml:space="preserve">Inadecuada capacidad de tecnología diagnostica por parte de la Red de atención contratada </t>
  </si>
  <si>
    <t>inadecuada auditoria a la red de prestadores.</t>
  </si>
  <si>
    <t>Director UISALUD, Coordinadora Administrativa y de Aseguramiento</t>
  </si>
  <si>
    <t>Porcentaje de la red adscrita con acceso a historia clínica web</t>
  </si>
  <si>
    <t>50% de la red adscrita con acceso a historia clínica web</t>
  </si>
  <si>
    <t>Incumplimiento en los  estándares de oportunidad de la red de especialistas y apoyo diagnostico.</t>
  </si>
  <si>
    <t>Insuficientes prestadores para determinadas especialidades y subespecialidades</t>
  </si>
  <si>
    <t>Procesos externos de oferta y demanda</t>
  </si>
  <si>
    <t>No Procedimiento Documentado</t>
  </si>
  <si>
    <t>1 Procedimiento Documentado Contratación de servicios asistenciales</t>
  </si>
  <si>
    <t>Personal de salud que no identifica el Diagnóstico</t>
  </si>
  <si>
    <t>No contar con la experticia clínica suficiente para la identificación oportuna de los diferentes diagnósticos</t>
  </si>
  <si>
    <t>Proceso salud enfermedad es dinámico y complejo</t>
  </si>
  <si>
    <t>Situación en la que UISALUD ofrezca servicios asistenciales carentes del cumplimiento de los siguientes atributos de calidad: pertinencia, accesibilidad y oportunidad.</t>
  </si>
  <si>
    <t>Grupo Médico Asistencial, Director UISALUD, Coordinadora de Aseguramiento de la Calidad en Salud, Coordinador de Salud, Coordinadora Administrativa y de Aseguramiento</t>
  </si>
  <si>
    <t>Incumplimiento del horario por parte del personal de la entidad</t>
  </si>
  <si>
    <t>Falta de sensibilización al personal medico de las políticas y lineamientos de atención al usuario</t>
  </si>
  <si>
    <t>Desconocimiento del personal asistencial de las guías de manejo y protocolos de atención definidas por UISALUD.</t>
  </si>
  <si>
    <t xml:space="preserve">Falta de  verificación y actualización de protocolos y guías de manejo asistencial  </t>
  </si>
  <si>
    <t xml:space="preserve">Falta de un plan de capacitación continuada para el  personal asistencial </t>
  </si>
  <si>
    <t>Desconocimiento del personal asistencial en el manejo  del sistema de información asistencial.</t>
  </si>
  <si>
    <t>Director UISALUD, Coordinadora de Aseguramiento de la Calidad en Salud, Coordinador de Salud</t>
  </si>
  <si>
    <t>% de personal ingresa a la Unidad con Inducción Interna</t>
  </si>
  <si>
    <t>100% de personal ingresa a la Unidad con Inducción Interna</t>
  </si>
  <si>
    <t>Situación en la que UISALUD carece de la prestación de servicios asistenciales seguros debido al incumplimiento de la normatividad vigente aplicable y a  las estrategias de Seguridad del paciente en cuanto a: Prevención de caídas e infecciones, Maternidad Segura, comunicación efectiva, farmacovigilancia y tecno vigilancia.</t>
  </si>
  <si>
    <t>Director UISALUD, 
Grupo Médico Asistencial, Coordinador de Salud, Coordinadora de Aseguramiento de la Calidad en Salud.</t>
  </si>
  <si>
    <t>Desconocimiento por parte del profesional en cuanto a protocolos de manejo, seguridad del paciente y control de los mismos</t>
  </si>
  <si>
    <t xml:space="preserve">Falta de sensibilización y capacitación al personal asistencial, en el programa de seguridad del paciente establecido por UISALUD </t>
  </si>
  <si>
    <t>No conocimiento y aplicación de las guías del programa de seguridad del paciente por parte del personal asistencial y administrativo involucrado.</t>
  </si>
  <si>
    <t>Comité de Seguridad del Paciente</t>
  </si>
  <si>
    <t>Evaluación de eficacia, eficiencia y efectividad de las capacitaciones</t>
  </si>
  <si>
    <t>85% de resultado satisfactorio en la evaluación de eficacia, eficiencia y efectividad de las capacitaciones.</t>
  </si>
  <si>
    <t>Desconocimiento del personal asistencial para el reporte y seguimiento de eventos adversos y de la guía de identificación de eventos adversos</t>
  </si>
  <si>
    <t>Situación en la que UISALUD no cumple con las coberturas definidas por la normatividad vigente en cuanto a la población que debe ser atendida en los diferentes programas de promoción y prevención.</t>
  </si>
  <si>
    <t>Director UISALUD, Coordinadora de Aseguramiento de la Calidad en Salud, Coordinador de Salud, Coordinadora de Vigilancia Epidemiológica y Gestión del Riesgo</t>
  </si>
  <si>
    <t>Debilidad en las estrategias de  la demanda inducida</t>
  </si>
  <si>
    <t>Desconocimiento de las causas reales del desinterés de los usuarios para asistir a los diferentes programas de pyp</t>
  </si>
  <si>
    <t>Sanciones. población expuesta a riesgos en salud.                       Aumento de la población con enfermedades prevenibles.   Aumento del gasto por complicaciones de las  enfermedades prevenibles en la población.</t>
  </si>
  <si>
    <t>Grave  (20) Media (2) Riesgo Importante (40)</t>
  </si>
  <si>
    <t xml:space="preserve">Plan estratégico de demanda inducida </t>
  </si>
  <si>
    <t>Resultado eficiente en el seguimiento al plan estratégico de demanda inducida.</t>
  </si>
  <si>
    <t xml:space="preserve">Incumplimiento   y cancelación por parte del usuario de las  citas programadas  </t>
  </si>
  <si>
    <t>% de inasistencia por cada una de las causas</t>
  </si>
  <si>
    <t>5% de inasistencia  por cada una de las causas.</t>
  </si>
  <si>
    <t xml:space="preserve">Debilidad en la implementación de los  protocolos  y procedimientos de los programas de P y P. </t>
  </si>
  <si>
    <t>Falta de sensibilización y capacitación al personal asistencial, en la implementación y manejo de los diferentes programas de PyP</t>
  </si>
  <si>
    <t>Porcentaje de procedimientos revisados, ajustados y socializados</t>
  </si>
  <si>
    <t>100% procedimientos ajustados y socializados.</t>
  </si>
  <si>
    <t xml:space="preserve">Falta de registros que soporten todas   las actividades  realizadas en  los diferentes programas </t>
  </si>
  <si>
    <t>No se cuenta con una aplicación informática adecuada para el seguimiento y análisis de los programas de P y P.</t>
  </si>
  <si>
    <t>El software asistencial no cuenta con las fichas de registro adecuadas para cada programa de PyP de acuerdo a la normatividad legal vigente.</t>
  </si>
  <si>
    <t xml:space="preserve">Diseñar e implementar de aplicativos informáticos que faciliten la captura e inducción de pacientes a los diferentes programas de P Y P  </t>
  </si>
  <si>
    <t>Aplicativo informático diseñado e implementado</t>
  </si>
  <si>
    <t>Situación en la que UISALUD identifica la afectación de  sus indicadores de morbimortalidad.</t>
  </si>
  <si>
    <t>Director UISALUD, Coordinadora de Aseguramiento de la Calidad en Salud, Coordinadora de Vigilancia Epidemiológica y Gestión del Riesgo</t>
  </si>
  <si>
    <t>No contar con un programa estructurado de educación en salud al usuario</t>
  </si>
  <si>
    <t xml:space="preserve">No contar con una estrategia educomunicativa en salud. </t>
  </si>
  <si>
    <t>Población expuesta a riesgos en salud.                       Aumento de la población con enfermedades prevenibles.   Aumento del gasto por complicaciones de las  enfermedades prevenibles en la población.</t>
  </si>
  <si>
    <t>Grave  (20) Baja (1) Riesgo Moderado (20)</t>
  </si>
  <si>
    <t>Estrategia educomunicativa en salud, estructurada.</t>
  </si>
  <si>
    <t>Estrategia educomunicativa en salud, estructurada implementada.</t>
  </si>
  <si>
    <t>Falta de mecanismos institucionales que faciliten  la asistencia del paciente a los programas de p  y p.</t>
  </si>
  <si>
    <t>No contar con estrategias articuladas entre la UNIVERSIDAD y UISALUD</t>
  </si>
  <si>
    <t>Situación en la que UISALUD no pueda garantizar el cumplimiento de todas sus obligaciones asistenciales y económicas debido a  iliquidez financiera</t>
  </si>
  <si>
    <t>Director UISALUD, Coordinadora de Aseguramiento de la Calidad en Salud, Coordinadora Administrativa y de Aseguramiento, Coordinador de Salud, Coordinadora de Vigilancia Epidemiológica y Gestión del Riesgo</t>
  </si>
  <si>
    <t xml:space="preserve">Alta incidencia de enfermedades de alto costo </t>
  </si>
  <si>
    <t>Pirámide poblacional concentrada en edades mayores a 65 años - envejecimiento poblacional</t>
  </si>
  <si>
    <t>Insatisfacción del usuario.           deterioro de la imagen de UISALUD.                   Perdida de credibilidad.               Sanciones problemas jurídicos.  Población expuesta a riesgos en salud.                       Aumento de la población con enfermedades prevenibles.   Aumento del gasto por complicaciones de las  enfermedades prevenibles en la población.</t>
  </si>
  <si>
    <t>Cumplimiento de coberturas</t>
  </si>
  <si>
    <t>100% de indicadores con cumplimiento de coberturas.</t>
  </si>
  <si>
    <t>Aumento en los costos de adquisición de productos y servicios asistenciales</t>
  </si>
  <si>
    <t>Desarrollo de nuevas tecnologías para el diagnostico y tratamiento de la enfermedad</t>
  </si>
  <si>
    <t>No se realizan  nuevas afiliaciones para distribuir el riesgo</t>
  </si>
  <si>
    <t>Número limitado de vinculación de nuevos cotizantes.</t>
  </si>
  <si>
    <t>Deficiencia  y demora en la generación de reportes en el sistema de información.</t>
  </si>
  <si>
    <t>No contar con sistema de información Integrado que facilite la búsqueda de variables requeridas de acuerdo a entes de control y reporte especifico.</t>
  </si>
  <si>
    <t>Obsolescencia del software asistencial existente</t>
  </si>
  <si>
    <t xml:space="preserve">Sanciones </t>
  </si>
  <si>
    <t>No contar con un mecanismo consolidado para el control de reportes de información</t>
  </si>
  <si>
    <t>Falta de herramienta ofimática y encargado de este control</t>
  </si>
  <si>
    <t>Mecanismo y designación de responsable</t>
  </si>
  <si>
    <t>Deficientes procesos de control de la gestión de inventarios de medicamentos</t>
  </si>
  <si>
    <t>Director UISALUD, Funcionarios de Farmacia, Comisión de Seguimiento</t>
  </si>
  <si>
    <t>Eventual falla en el funcionamiento del software de inventarios de farmacia.</t>
  </si>
  <si>
    <t>Sanciones problemas jurídicos.  Perdidas financieras.</t>
  </si>
  <si>
    <t>Director UISALUD,Funcionarios de farmacia, Comité de farmacia y terapéutica</t>
  </si>
  <si>
    <t>Diseño de nuevos Reportes</t>
  </si>
  <si>
    <t>0% de inconsistencias, pendientes</t>
  </si>
  <si>
    <t>Error en el ingreso de la información de los medicamentos en el software de inventarios</t>
  </si>
  <si>
    <t xml:space="preserve">demoras por aumento de volumen de información a ingresar </t>
  </si>
  <si>
    <t>Director UISALUD, Funcionarios de farmacia, Comité de farmacia y terapéutica</t>
  </si>
  <si>
    <t xml:space="preserve">Auditoría para verificar adherencia a procedimientos de farmacia </t>
  </si>
  <si>
    <t>1 Informe de auditoría anual</t>
  </si>
  <si>
    <t>Situación en la que los sistemas de información no facilitan las actividades de la gestión de medicamentos</t>
  </si>
  <si>
    <t>No realizar las actividades de verificación y control en el manejo del inventario de medicamentos</t>
  </si>
  <si>
    <t>Comisión de seguimiento</t>
  </si>
  <si>
    <t xml:space="preserve">Acta de informe de verificación y control </t>
  </si>
  <si>
    <t>6 Informes de verificación y control.</t>
  </si>
  <si>
    <t xml:space="preserve">PROCESO: COMUNICACIÓN INSTITUCIONAL </t>
  </si>
  <si>
    <t xml:space="preserve">No comunicar el acontecer Institucional de manera:
Oportuna, es decir que el contenido no sea  pertinente o no se dé a conocer en el tiempo apropiado.
La distorsión de la imformación o intención de las fuentes.
La consulta de informaciones con fuentes no indicadas (sin autoridad).
Imposibilidad para generar cubrimientos a raíz de la emergencia sanitaria  </t>
  </si>
  <si>
    <t xml:space="preserve">Descargas eléctricas </t>
  </si>
  <si>
    <t>Daños en los equipos de emisión  y grabación</t>
  </si>
  <si>
    <t xml:space="preserve">Eventualidades derivadas de problemas de orden público y Fenómenos naturales </t>
  </si>
  <si>
    <t>Pérdida de la audiencia y credibilidad por parte de la comunidad, pérdida económica por mantenimiento o reposición de equipos, pérdida de vigencia de los programas periodísticos (oportunidad).</t>
  </si>
  <si>
    <t>ALTA(3)</t>
  </si>
  <si>
    <t>INACEPTABLE (60)-Evitar, Reducir</t>
  </si>
  <si>
    <t>TOLERABLE (10)
Impacto: Moderado (10)
Probabilidad: Baja (1)</t>
  </si>
  <si>
    <t xml:space="preserve">Líder del Proceso, Coordinador Grupo Radio, Diseñador creativo, funcionarios de TV y prensa </t>
  </si>
  <si>
    <t xml:space="preserve">N°  de mantenimientos programados/ N° total de mantenimientos realizados </t>
  </si>
  <si>
    <t>Deterioro de los equipos existentes para la protección contra rayos.</t>
  </si>
  <si>
    <t>Vida útil del equipo</t>
  </si>
  <si>
    <t>Daño de equipos de computo y los requeridos para llevar a cabo la labor comunicativa</t>
  </si>
  <si>
    <t>Falta de mantenimiento preventivo en computadores, Mac y Cámaras de video</t>
  </si>
  <si>
    <t>Falta renovar equipos.
Imprevistos (falta de presupuesto, trámites administrativos dispendiosos, inexistencia de repuestos)</t>
  </si>
  <si>
    <t>Líder del Proceso y coordinador de T.V</t>
  </si>
  <si>
    <t xml:space="preserve">Los equipos que se adquirirán aportaran en la labor comunicativa en prensa, televisión y redes sociales </t>
  </si>
  <si>
    <t xml:space="preserve">Líder del Proceso </t>
  </si>
  <si>
    <t xml:space="preserve">Mantenimiento de consola, microfonos, transmisores y plantas electricas </t>
  </si>
  <si>
    <t>UAA
Entorno
Responsables del proceso de comunicación institucional  
Red eléctrica,
Enlace en estudio, 
División de Mantenimiento Tecnológico, 
Proveedores de servicio de Mantenimiento
                                                                                                                                                                                                                                                                                                                                                                                                                                                                                                                                                                       Equipos tecnológicos para la elaboración de los productos comunicativos        
Factores externos agentes biológicos y físicos</t>
  </si>
  <si>
    <t>Equipos de cómputo obsoletos  y  equipos audiovisuales insuficientes.</t>
  </si>
  <si>
    <t>Falta renovar y fortalecer la disponibilidad de equipos.</t>
  </si>
  <si>
    <t>Solicitud de aprobación a la división responsable de la información a divulgar en el producto comunicativo
(Sede Socorro)</t>
  </si>
  <si>
    <t>Líder del Proceso de Comunicación en la Sede Socorro, Coordinador Sede Socorro</t>
  </si>
  <si>
    <t>Material enviado/Total de solicitudes realizadas</t>
  </si>
  <si>
    <t>Demora o no entrega en la 
elaboración de la información.</t>
  </si>
  <si>
    <t>Por problemas técnicos y 
escases de recursos para producción de material audiovisual.</t>
  </si>
  <si>
    <t>Demora en la aprobación de los productos comunicativos
* Inscripciones
* Eventos culturales, deportivos, académicos e institucionales que incluyan a las Sedes Regionales
(Sede Socorro)</t>
  </si>
  <si>
    <t>Elaboración de productos comunicativos diferentes a los que se elaboran en Sede Principal
(Sede Socorro)</t>
  </si>
  <si>
    <t xml:space="preserve">Revisión pertinente por parte del profesional de comunicaciones  del material comunicativo elaborado por prensa, radio, T.V y medios digitales </t>
  </si>
  <si>
    <t>Líder del Proceso, 
División de Recursos Humanos y SYSO</t>
  </si>
  <si>
    <t>No. Capacitaciones realizadas/Total Capacitaciones programadas</t>
  </si>
  <si>
    <t>Falta de pertinencia en el material comunicativo</t>
  </si>
  <si>
    <t>Inadecuada formación y criterio para el tratamiento de temas relacionados con educación, investigación y cultura.</t>
  </si>
  <si>
    <t>Fallas en el proceso de producción comunicativa por la Eventualidad derivadas de la emergencia sanitaria</t>
  </si>
  <si>
    <t xml:space="preserve">Prioridades informativas de interés público, ya que se eligen publicar aquellas noticias que generen impacto y con mejor calidad informativa.
</t>
  </si>
  <si>
    <t>Líder del Proceso y Coordinadores de Grupo</t>
  </si>
  <si>
    <t>Productos comunicativos propuestos y mejorados/Productos comunicativos emitidos</t>
  </si>
  <si>
    <t>Líder de Proceso de Comunicación Institucional  Sede Barbosa</t>
  </si>
  <si>
    <t>Permanente</t>
  </si>
  <si>
    <t xml:space="preserve">
UAA
Entorno
Responsables del proceso de comunicación institucional  
Red eléctrica,
Enlace en estudio, 
División de Mantenimiento Tecnológico, 
Proveedores de servicio de Mantenimiento
                                                                                                                                                                                                                                                                                                                                                                                                                                                                                                                                                                       Equipos tecnológicos para la elaboración de los productos comunicativos        
Factores externos agentes biológicos y físicos</t>
  </si>
  <si>
    <t xml:space="preserve">Fallas en el proceso de producción comunicativa </t>
  </si>
  <si>
    <t>Falla en la emisión de los productos comunicativos.</t>
  </si>
  <si>
    <t>Prioridades informativas de interés público, ya que se eligen publicar aquellas noticias que generen impacto y con mejor calidad informativa</t>
  </si>
  <si>
    <t>Líder de Proceso de Comunicación Institucional  Sede Málaga</t>
  </si>
  <si>
    <t>Líder del Proceso de Comunicación Institucional de la Sede  Barrancabermeja</t>
  </si>
  <si>
    <t>Número de publicaciones divulgadas sobre recomendaciones y tips académicos, de salud mental, física y de desarrollo personal
 (flash en bienestar)</t>
  </si>
  <si>
    <t xml:space="preserve">Capacidad  limitada de Producción  Audiovisual.                        </t>
  </si>
  <si>
    <t>Capacidad técnica y humana limitada para atender la demanda de los servicios y productos audiovisuales</t>
  </si>
  <si>
    <t>Cubrimiento de eventos simultáneamente.</t>
  </si>
  <si>
    <t>Apoyo operativo por parte de personal ajeno al proceso
(SEDE SOCORRO)</t>
  </si>
  <si>
    <t>Solicitar a Bienestar Estudiantil el apoyo de estudiantes beneficiaros de auxilios socioenómicos en la Sede.</t>
  </si>
  <si>
    <t xml:space="preserve">Aprobación y apoyo de los estudiantes que reciben auxilios socioeconómicos </t>
  </si>
  <si>
    <t xml:space="preserve">Capacidad  limitada de Producción  Audiovisual.                        Proceso: Comunicación Institucional. </t>
  </si>
  <si>
    <t>Capacidad de almacenamiento insuficiente para el material producido</t>
  </si>
  <si>
    <t>Los equipos o dispositivos disponibles se encuentran saturados</t>
  </si>
  <si>
    <t xml:space="preserve">Cronograma de actividades de Comunicaciones realizado por parte de cada una de las sedes. 
Formato de solicitud de servicio FCI 31.
</t>
  </si>
  <si>
    <t xml:space="preserve">Enviar agenda de actividades que requieran apoyo del proceso de comunicación institucional. 
Nota: La solicitud se deberán tramitar en su momento a través del formato de solicitud de servicio FCI 31. </t>
  </si>
  <si>
    <t>Lideres de proceso de la sede Barbosa</t>
  </si>
  <si>
    <t>Numero de solicitudes de servicio tramitadas por los lideres de proceso</t>
  </si>
  <si>
    <t>Demora en el 
proceso de 
producción 
comunicativa.</t>
  </si>
  <si>
    <t xml:space="preserve">Los  líderes de Proceso no entregan la información oportunamente.                  </t>
  </si>
  <si>
    <t>Falta de planeación.</t>
  </si>
  <si>
    <t>Lideres de proceso de la sede Málaga</t>
  </si>
  <si>
    <t>Lideres de proceso de la sede Socorro</t>
  </si>
  <si>
    <t>Número de solicitudes de servicio tramitadas por los líderes de proceso</t>
  </si>
  <si>
    <t xml:space="preserve"> Líder del Proceso de Comunicación Institucional de la Sede UIS Barrancabermeja. </t>
  </si>
  <si>
    <t xml:space="preserve">Inadecuada proyección de la imagen institucional por falta de cultura </t>
  </si>
  <si>
    <t xml:space="preserve">Director de Comunicaciones y profesionales </t>
  </si>
  <si>
    <t>Inexistencia de la cultura  de uso de los manuales de protocolo institucional</t>
  </si>
  <si>
    <t xml:space="preserve">Falta de conocimiento de los manuales </t>
  </si>
  <si>
    <t xml:space="preserve">  </t>
  </si>
  <si>
    <t xml:space="preserve">Impacto  moderado (10)                                                                       MODERADO (20)                                                                                                  Probabilidad media (1)                                                                                                                                                                                             </t>
  </si>
  <si>
    <t>PROCESO: SERVICIOS INFORMÁTICOS Y DE TELECOMUNICACIONES</t>
  </si>
  <si>
    <t>Cambios en los procesos institucionales que no puedan ser soportados por los sistemas de información existentes.</t>
  </si>
  <si>
    <t>El nivel de obsolescencia de algunos aplicativos es alto.</t>
  </si>
  <si>
    <t>El diseño de los sistemas se realizó partiendo de procesos que en algunos casos ya no se encuentran vigentes y se desarrolló sobre plataformas que a la fecha son obsoletas.</t>
  </si>
  <si>
    <t>Los sistemas han cumplido su ciclo de vida útil</t>
  </si>
  <si>
    <t>Sistemas de información con exceso de cambios o sistemas de información que no se ajustan a los procedimientos actuales.</t>
  </si>
  <si>
    <t>Líder del Proceso Servicios Informáticos y de Telecomunicaciones
Profesional DSI</t>
  </si>
  <si>
    <t>Tercerización de  los servicios que ofrece  la DSI, por parte de las UAA's.</t>
  </si>
  <si>
    <t>Líder Proceso Servicios Informáticos y de Telecomunicaciones
Comité Institucional de Gestión y Desempeño</t>
  </si>
  <si>
    <t>No contar con acceso a los sistemas de información institucionales o a los servicios prestados por la DSI.</t>
  </si>
  <si>
    <t>No contar con la infraestructura adecuada y suficiente que permita soportar los sistemas y servicios prestados por la DSI.</t>
  </si>
  <si>
    <t>No se cuenta con un  diagnóstico y un esquema de infraestructura que permita tomar acciones de actualización y prevención.</t>
  </si>
  <si>
    <t>No prestación de los servicios ofrecidos por las UAA's, la DSI y las Sedes o demoras en la atención que se presta a los usuarios.</t>
  </si>
  <si>
    <t>Documento de lineamientos realizado</t>
  </si>
  <si>
    <t>Generación de incidentes de seguridad de la información dentro del proceso de Servicios Informáticos y de Telecomunicaciones por ausencia de lineamientos relacionados con la seguridad de la información</t>
  </si>
  <si>
    <t>Comité Institucional de Gestión y Desempeño, Planeación, Vicerrectoría Administrativa, Jefe y personal de la División de Servicios de Información, Técnicos de Sistemas en las Sedes Regionales</t>
  </si>
  <si>
    <t>Ausencia de lineamientos de seguridad de la información al interior del proceso</t>
  </si>
  <si>
    <t>Ausencia de una política institucional de seguridad de la información</t>
  </si>
  <si>
    <t>Pérdida de la disponibilidad, integridad y confidencialidad de la información. Incumplimiento de requisitos legales.
Deterioro en la calidad de los servicios prestados por la DSI.</t>
  </si>
  <si>
    <t>PROCESO: GESTIÓN CULTURAL</t>
  </si>
  <si>
    <t>Integrantes del Proceso de Gestión Cultural de la Sede Central.
Beneficiarios Comunidad Local
(Aliados para eventos culturales y artísticos)</t>
  </si>
  <si>
    <t>Planeación inoportuna de eventos culturales y artísticos para cada vigencia</t>
  </si>
  <si>
    <t>Ausencia de personal de apoyo para la planeación de eventos culturales y artísticos</t>
  </si>
  <si>
    <t>Deterioro de la
imagen Institucional.
Detrimento de la
participación de la
Comunidad
Universitaria y de la
sociedad en general.
Pérdida de beneficiarios de eventos culturales y artísticos.</t>
  </si>
  <si>
    <t xml:space="preserve">GRAVE (20) </t>
  </si>
  <si>
    <t xml:space="preserve">TOLERABLE (10) 
PROBABILIDAD MEDIA (2)      
IMPACTO GRAVE (20)                                                                                                                                                                                                                                                                                                                                                                                                                                                                                                                                                                                                                                                    </t>
  </si>
  <si>
    <t xml:space="preserve">
Mantener el número de actividades</t>
  </si>
  <si>
    <t xml:space="preserve">Carencia o baja  oferta cultural en la región 
</t>
  </si>
  <si>
    <t>Ausencia de profesionales, grupos artísticos  y recursos financieros.</t>
  </si>
  <si>
    <t>No contar con los medios y/o equipos para atender eventos culturales o artísticos de forma virtual.</t>
  </si>
  <si>
    <t>Incumplimiento de los objetivos misionales.
Detrimento de la
participación de la
Comunidad
Universitaria y de la
sociedad en general.</t>
  </si>
  <si>
    <t>Presencia de eventualidades relacionadas con salud pública, orden público o ambientales.</t>
  </si>
  <si>
    <t xml:space="preserve">
Durante los eventos artísticos el número de asistentes es menor al esperado.</t>
  </si>
  <si>
    <t>Integrantes del proceso de gestión cultural
Responsables externos o internos de realización del evento
Beneficiarios</t>
  </si>
  <si>
    <t>La población objetivo no se informa oportunamente</t>
  </si>
  <si>
    <t>Demora en la divulgación del evento.</t>
  </si>
  <si>
    <t xml:space="preserve">Fallas en la capacidad de divulgación por los medio sociales de los eventos tanto virtuales como presenciales. 
La toma de decisiones sobre el tiempo de las actividades.
</t>
  </si>
  <si>
    <t>Deterioro de la imagen Institucional.
Detrimento de la participación de la Comunidad Universitaria y de la sociedad en general.
Disminución de clientes (internos y externos).
Pérdida de recursos financieros.
Incumplimiento de los objetivos misionales.</t>
  </si>
  <si>
    <t>MEDIA(2)</t>
  </si>
  <si>
    <t>IMPORTANTE(40)</t>
  </si>
  <si>
    <t xml:space="preserve">  
TOLERABLE (10)
PROBABILIDAD BAJA (1) 
IMPACTO MODERADO (10)</t>
  </si>
  <si>
    <t>Junio de 2022</t>
  </si>
  <si>
    <t xml:space="preserve">Fallas en los trámites administrativos requeridos para la presentación del evento </t>
  </si>
  <si>
    <t>No realizar trámites con suficiente anticipación</t>
  </si>
  <si>
    <t>No cumple con los requisitos requeridos</t>
  </si>
  <si>
    <t>Fallas o suspensión de servicios públicos sin previo aviso.</t>
  </si>
  <si>
    <t>No contar con personal capacitado para atender eventos culturales y/o artísticos de manera virtual</t>
  </si>
  <si>
    <t>PROCESO: GESTIÓN DOCUMENTAL</t>
  </si>
  <si>
    <t>Inoportunidad de entrega de la correspondencia de la Universidad tanto en soporte físico como electrónico</t>
  </si>
  <si>
    <t xml:space="preserve">UAA                                                                                                                                                                                                                                                                                                                                                                                                                                                                                                                                Empresa de correo      Mensajero                                                                                                                                                                                                                                                            Auxiliar de Archivo                                                                                                                                                                                                                                                                Comunidad externa                                                        </t>
  </si>
  <si>
    <t>La UAA no verifica los tiempos de entrega real de los documentos y no entrega la comunicación oficial en el recorrido estipulado.</t>
  </si>
  <si>
    <t xml:space="preserve">Una vez se recibe la comunicación en Correspondencia despachada, puede ser devuelta por errores en su contenido o firma.                                                </t>
  </si>
  <si>
    <t>La información del destinatario es incorrecta y/o incompleta.</t>
  </si>
  <si>
    <t xml:space="preserve">Pérdida de imagen de la Universidad y de la Dirección de Certificación y Gestión Documental.
Sanciones.
Incapacidad para desarrollar las actividades misionales adecuadamente.
Mal ambiente Institucional.
Pérdida económica.
</t>
  </si>
  <si>
    <t>MODERADO (20) Probabilidad BAJA (1)   Impacto GRAVE (20)</t>
  </si>
  <si>
    <t>Lider del Proceso de Gestión Documental</t>
  </si>
  <si>
    <t>1 anual</t>
  </si>
  <si>
    <t xml:space="preserve">Eventualidades derivadas de emergencia sanitaria, orden público o Ambiental. </t>
  </si>
  <si>
    <t>Los datos del destinatario son incorrectos y/o incompletos</t>
  </si>
  <si>
    <t>Los anexos de la comunicación recibida no corresponden a los estipulados</t>
  </si>
  <si>
    <t>Cuando son revisados los documentos recibidos por correo vienen sin firma que garantice la legitimidad del documento.</t>
  </si>
  <si>
    <t xml:space="preserve">UAA                              Auxiliar de Archivo
</t>
  </si>
  <si>
    <t>No organización de los Archivos de Gestión por parte de las Unidades Académico-Administrativas</t>
  </si>
  <si>
    <t>Falta de conocimiento rutinario relacionado con este instrumento descriptivo que son las TRD</t>
  </si>
  <si>
    <t>Resistencia al cambio</t>
  </si>
  <si>
    <t xml:space="preserve">Pérdida de trazabilidad de las acciones de la Universidad.
Sanciones.
Incapacidad para desarrollar las actividades misionales adecuadamente.
Mal ambiente Institucional.
Pérdida económica.
</t>
  </si>
  <si>
    <t>MODERADO (20) Impacto MODERADO (10) Probabilidad MEDIA (2)</t>
  </si>
  <si>
    <t xml:space="preserve">EVITAR/REDUCIR  </t>
  </si>
  <si>
    <t xml:space="preserve">No Clasificación según la Serie o Subserie Documental </t>
  </si>
  <si>
    <t xml:space="preserve">No actualización oportuna de las TRD </t>
  </si>
  <si>
    <t xml:space="preserve">Falencias Ordenación Documental de los expedientes </t>
  </si>
  <si>
    <t xml:space="preserve">Falta de conocimiento de los funcionarios </t>
  </si>
  <si>
    <t xml:space="preserve">Falencias en la Descripción Documental </t>
  </si>
  <si>
    <t>Desinterés y falta de responsabilidad por parte de las UAA</t>
  </si>
  <si>
    <t xml:space="preserve">UAA                                                 Auxiliar de Archivo                          </t>
  </si>
  <si>
    <t>No aplicación de las Tablas de Retención Documental</t>
  </si>
  <si>
    <t>Indiferencia  por parte de las UAA</t>
  </si>
  <si>
    <t>Investigaciones y sanciones pertinentes  a la documentacion perdida.
Difícil recuperación de los mismos                      
                                                                                     Pérdida del patrimonio documental.</t>
  </si>
  <si>
    <t>Archivos de Gestion desorganizados y sin Inventarios Documentales</t>
  </si>
  <si>
    <t xml:space="preserve">Fondos Acumulados </t>
  </si>
  <si>
    <t>No respetar las fechas del  calendario de las Transferencias Documentales  anuales</t>
  </si>
  <si>
    <t>No planeación para la Transferencia Documental</t>
  </si>
  <si>
    <t xml:space="preserve">Falta de conocimiento por parte de los procesos del Instructivo de transferencias documentales </t>
  </si>
  <si>
    <t>Desinteres y falta de responsabilidad por parte de las UAA</t>
  </si>
  <si>
    <t>No planificación de la producción documental por parte de las UAA</t>
  </si>
  <si>
    <t xml:space="preserve">
Deterioro  o pérdida de los documentos de archivo en soporte físico o electrónico.</t>
  </si>
  <si>
    <t xml:space="preserve"> Hace referencia a posible deterioro o pérdida de documentos durante el ciclo vital tanto en soporte físico como electrónico.  Igualmente posible pérdida de información.</t>
  </si>
  <si>
    <t>Factores Externos (Biologicos, Fisicos , Químicos) y Factores humanos (manipulación)</t>
  </si>
  <si>
    <t xml:space="preserve">Fondos Acumulados físicos o electrónicos 
                              Perdida de información 
Hallazgos de auditoría interna o externa 
Peticiones, quejas o reglamos por parte de quien requiere la documentación o información </t>
  </si>
  <si>
    <t>Factores Internos (Acidez y Circunstanciales)</t>
  </si>
  <si>
    <t>Falta de conocimiento por parte del personal en cuanto al manejo y conservación de la documentación tanto física como electrónica</t>
  </si>
  <si>
    <t xml:space="preserve">Infraestructura inadecuada para la conservación de archivo físico o electrónicol </t>
  </si>
  <si>
    <t xml:space="preserve">Falta de socialización de los lineamientos de conservación documental </t>
  </si>
  <si>
    <t xml:space="preserve">Las Unidades Académico-Administrativas no tienen en cuenta los lineamientos para la correcta Eliminación Documental tanto soporte físico como electrónico </t>
  </si>
  <si>
    <t>Unidades Académico-Administrativas-Archivo Central o Histórico</t>
  </si>
  <si>
    <t xml:space="preserve">Las Unidades Académico-Administrativas no tienen en cuenta  los Instrumentos Archivisticos(TRD y TVD) para la Disposición Final de los Documentos. </t>
  </si>
  <si>
    <t>Investigaciones y sanciones por eliminación indebida de la documentación tanto en soporte físico como electrónico. 
  Pérdida del Patrimonio Documental</t>
  </si>
  <si>
    <t>2021 -  2022</t>
  </si>
  <si>
    <t>El riesgo materializado fue debido hallazgos encontrados en una auditoría realizada por la Contraloría General de Santander en donde se evidenciaron 2 hallazgos relacionados con temas contractuales para lo cual se estableció un plan de acción en el formato definido por el ente de control para los hallazgos 25 y 28 y adicionalmente se formuló la acción correctiva n°34</t>
  </si>
  <si>
    <t>El riesgo materializado fue debido a hallazgos encontrados en una auditoría realizada por la Contraloría General de Santander en donde se evidenciaron 2 hallazgos relacionados con temas contractuales para lo cual se estableció un plan de acción en el formato definido por el ente de control para los hallazgos 26 y 27 y adicionalmente se formuló la acción correctiva n°14</t>
  </si>
  <si>
    <t xml:space="preserve">El riesgo materializado fue debido a hallazgos encontrados en una auditoría realizada por la Contraloría General de Santander en donde se evidenciaron  hallazgos relacionados con temas falta de depuración de algunas cuentas .
Se estableció un plan de acción en el formato definido por el ente de control para los hallazgos 5,6, 19 y 22 </t>
  </si>
  <si>
    <t xml:space="preserve">Esta actividad se realiza de manera semanal </t>
  </si>
  <si>
    <t xml:space="preserve">En el año 2022 se capacito un profesional en el manejo y adjudicación del serivcio de comedores . Para el año 2023 se gestionará la contratación  del profesional. </t>
  </si>
  <si>
    <t xml:space="preserve">Para el año 2022 no se presentaron proyecto de grado en Bienestar Estudiantil. </t>
  </si>
  <si>
    <t xml:space="preserve">Se diligencia en las ocaciones que se presenta la eventualidad y se cuenta con las evidencias en el proceso de Bienestar Estudiantil </t>
  </si>
  <si>
    <t xml:space="preserve">• Para el periodo jul 2021- Jun 2022 se evidencia un promedio de cumplimiento de las acciones del 99% evidenciando el compromiso por parte de los procesos para tratar de evitar la materialización de los riesgos. 
• Analizando las acciones formuladas, se evidencia su cumplimiento debido a que son actividades continuas en el tiempo y hacen parte integral de los procesos, por lo cual se hace indica que pueden ser incluidas en la actualización de los mapas de riesgos como controles. 
</t>
  </si>
  <si>
    <t>En el seguimiento realizado a la administración de riesgos se evidencia que la Universidad tiene una metodología definida, la cual está en proceso de actualización con base en los lineamientos del Departamento Administrativo de la Función Pública, a corte de diciembre el avance de la modificación presenta un 90%, quedando pendiente la revisión de algunos parámetros para la valoración del impacto y continuar con el proceso de aprobación por parte del Comité correspondiente. 
Los procesos continúan trabajando por fortalecer la gestión de los riesgos, en cuanto a la identificación, valoración y ejecución de los controles, con el fin de evitar la materialización de los mismos. A pesar de los esfuerzos, se evidenció la materialización de tres riesgos, que fueron detectados al presentarse hallazgos en una auditoría externa realizada por la Contraloría General de Santander a la vigencia 2021, por lo cual cada proceso responsable estableció un plan de acción en el formato definido por el ente de control y adicionalmente se formularon acciones correctivas en el marco del sistema de gestión de calidad.</t>
  </si>
  <si>
    <t>Nivel de cumplimiento administración de riesgos 
UIS vs Guía DAFP</t>
  </si>
  <si>
    <r>
      <t xml:space="preserve">OBJETIVO DEL PROCESO:  </t>
    </r>
    <r>
      <rPr>
        <sz val="10"/>
        <rFont val="Humanst521 BT"/>
        <family val="2"/>
      </rPr>
      <t xml:space="preserve"> Garantizar que las actividades de admisión de aspirantes y de registro académico se realicen de forma oportuna y confiable de acuerdo al calendario académico.</t>
    </r>
  </si>
  <si>
    <t>Mantener actualizada las historias academicas, anexando documentos como polígrafos y revisión de matricula, que se presentan cada semestre.</t>
  </si>
  <si>
    <t>Imprimir y organizar las historias academicas recibidas de manera digital en los periodos de admision entre 2020-1 a 2021-2</t>
  </si>
  <si>
    <t>Agosto  de 2021</t>
  </si>
  <si>
    <t>Junio  de 2022</t>
  </si>
  <si>
    <t>Errores Procedimentales</t>
  </si>
  <si>
    <t>Falta de capacitaciones efectivas
No se efectúa la verificación adecuada por falta de tiempo o negligencia</t>
  </si>
  <si>
    <t xml:space="preserve">No hay seguimiento adecuado
</t>
  </si>
  <si>
    <r>
      <t xml:space="preserve">OBJETIVO DEL PROCESO: </t>
    </r>
    <r>
      <rPr>
        <sz val="10"/>
        <rFont val="Humanst521 BT"/>
        <family val="2"/>
      </rPr>
      <t>Satisfacer las necesidades de información científica, técnica y humanística de la comunidad universitaria de la Universidad Industrial de Santander y las Instituciones en convenio.</t>
    </r>
  </si>
  <si>
    <t xml:space="preserve">Normativa externa e interna  relacionada con eventos de salud pública o ambientales 
Directrices externas e internas para el funcionamiento de las bibliotecas 
</t>
  </si>
  <si>
    <t>* Director de Biblioteca
* Profesional de servicios</t>
  </si>
  <si>
    <t>Servicio implementado para la prestación de recursos bibliográficos  en físico</t>
  </si>
  <si>
    <t xml:space="preserve">Normativa interna  o directrices relacionadas con eventos de orden público emitidas por las directivas de la Universidad. 
*Corrida de fechas en el sistema de información LIBRUIS para no generar multas
Carta compromiso para desarrollo de actividades presenciales en laboratorios de investigación, servicios o oficinas de las sedes institucionales </t>
  </si>
  <si>
    <t>Protocolo de bioseguridad</t>
  </si>
  <si>
    <r>
      <t xml:space="preserve">PROCESO: </t>
    </r>
    <r>
      <rPr>
        <sz val="10"/>
        <rFont val="Humanst521 BT"/>
        <family val="2"/>
      </rPr>
      <t>BIENESTAR ESTUDIANTIL</t>
    </r>
  </si>
  <si>
    <r>
      <t xml:space="preserve">OBJETIVO DEL PROCESO: </t>
    </r>
    <r>
      <rPr>
        <sz val="10"/>
        <rFont val="Humanst521 BT"/>
        <family val="2"/>
      </rPr>
      <t xml:space="preserve">Ofrecer y mantener servicios y programas que promuevan la formación integral y el mejoramiento de la calidad de vida de la comunidad estudiantil </t>
    </r>
  </si>
  <si>
    <t>Personal profesional, administrativo y operativo de la División de Bienestar Universitario
Dirección de la Universidad
División de Servicios de Información
Estudiantes</t>
  </si>
  <si>
    <t>Insatisfacción y afectación de la salud y el bienestar de los usuarios
Disminución de la asignación de recursos financieros para Bienestar Universitario por parte de la UIS
Deterioro de la imágen de Bienestar Universitario y de la Institución.
Pérdida de credibilidad 
Sanciones, problemas jurídicos</t>
  </si>
  <si>
    <t>No se asignan actividades misionales a auxiliares estudiantiles
Capacitación permanente al personal de la División</t>
  </si>
  <si>
    <t xml:space="preserve">Atención de las urgencias de los estudiantes UIS en el Hospital Universitario de Santander y el Hospital Psiquiátrico San Camilo </t>
  </si>
  <si>
    <t>Desconocimiento de los parámetros y criterios para la prestación adecuada de servicios y programas de Bienestar Universitario</t>
  </si>
  <si>
    <t>Socialización permanente de las guías, programas, protocolos, formatos,  procedimientos, normatividad e instructivos de los diferentes programas y servicios de la DBU</t>
  </si>
  <si>
    <t>Realizar una inducción específica relacionada con el cargo a ocupar, para los nuevos funcionarios adscritos a la DBU</t>
  </si>
  <si>
    <t>Jefe DBU, Jefes de Sección, funcionario DBU conocedor del cargo</t>
  </si>
  <si>
    <t>Julio 1 de 2021</t>
  </si>
  <si>
    <t>Junio 30 de 2022</t>
  </si>
  <si>
    <t>N° de funcionarios capacitados / N° de funcionarios nuevos en BU</t>
  </si>
  <si>
    <t>N° de funcionarios capacitados en la DBU / N° de funcionarios reportados por las Secciones de DBU</t>
  </si>
  <si>
    <t>Cumplimiento de las actividades descritas en los programas de BPM, documentados en la SCC</t>
  </si>
  <si>
    <t>Jefe SCC</t>
  </si>
  <si>
    <t>Por insuficiente asignación presupuestal para el funcionamiento de la División de Bienestar Universitario.
Por falta de gestión desde la Jefatura de la División y de las Secciones para allegar los recursos adicionales necesarios.</t>
  </si>
  <si>
    <t>Acompañar y dar apoyo a los estudiantes que realizan  proyectos de grado</t>
  </si>
  <si>
    <t>Jefe DBU, Jefes de Secciones y Profesionales de apoyo de BU</t>
  </si>
  <si>
    <t>Proyectos de grado con acompañamiento por parte de BU</t>
  </si>
  <si>
    <t>Jefe SCC , profesional de apoyo administrativo  SCC</t>
  </si>
  <si>
    <t>N° de proveedores visitados / N° total proveedores de alimentos de medio y mayor riesgo en salud pública de la SCC</t>
  </si>
  <si>
    <t>Fallas en los sistemas de información de Bienestar Universitario</t>
  </si>
  <si>
    <t>No se han actualizado y mejorado los sistemas informáticos de Bienestar Universitario</t>
  </si>
  <si>
    <r>
      <t>Uso de los sistemas de información de la DBU</t>
    </r>
    <r>
      <rPr>
        <sz val="11.5"/>
        <color rgb="FFFF0000"/>
        <rFont val="Humanst521 BT"/>
        <family val="2"/>
      </rPr>
      <t/>
    </r>
  </si>
  <si>
    <t>Gestionar recursos para el diseño e implementación de sistemas de información requeridos para el buen funcionamiento de los programas y servicios de la División (si aplica)</t>
  </si>
  <si>
    <t>Jefe DBU y Jefes de Sección</t>
  </si>
  <si>
    <t>Solicitudes de actualización, mantenimiento y mejoras de los sistemas de información existentes en la DBU (si aplica)</t>
  </si>
  <si>
    <r>
      <t xml:space="preserve">Hacer el seguimiento de la realización de </t>
    </r>
    <r>
      <rPr>
        <i/>
        <sz val="10"/>
        <rFont val="Humanst521 BT"/>
        <family val="2"/>
      </rPr>
      <t>Backup</t>
    </r>
    <r>
      <rPr>
        <sz val="10"/>
        <rFont val="Humanst521 BT"/>
        <family val="2"/>
      </rPr>
      <t xml:space="preserve"> periódicos de la información de la Sección Salud y PEP que esta a cargo de la DSI</t>
    </r>
  </si>
  <si>
    <t xml:space="preserve">Jefe SSISDS </t>
  </si>
  <si>
    <t>Funcionarios de Bienestar Universitario y personal en práctica</t>
  </si>
  <si>
    <t>Elaborar y ejecutar un plan detallado de trabajo para la actualización documental de la DBU</t>
  </si>
  <si>
    <t>Capacitación continua para todos los funcionarios de la División</t>
  </si>
  <si>
    <t xml:space="preserve">Realizar reuniones de Grupo primario de calidad y reuniones de calidad en las secciones  </t>
  </si>
  <si>
    <t>Jefe SSISDS y Jefe SCC</t>
  </si>
  <si>
    <t>Posibilidad de que alguien se apodere del dinero recibido por la venta de comestibles y medicinas de productos del inventario disponible en las cafeterías y la bodega adscritas a la SCC</t>
  </si>
  <si>
    <t xml:space="preserve">Funcionario
responsable del
manejo de dinero
Funcionario
responsable del
manejo de productos en la SCC
Comunidad Universitaria
Delincuencia común
(entorno)
</t>
  </si>
  <si>
    <t xml:space="preserve">
La SCC tiene bajo su administración cafeterías satélites ubicadas en diferentes puntos del campus 
</t>
  </si>
  <si>
    <t>Cumplimiento del protocolo de movimiento de dinero en el campus establecido por la SCC en asocio con la DPF</t>
  </si>
  <si>
    <t>Socializar con los nuevos empleados contratados para las cajas de la cafetería, el protocolo de movimiento de dinero en el campus y el el procedimiento PBE.24</t>
  </si>
  <si>
    <t>Profesional de apoyo SCC</t>
  </si>
  <si>
    <t>Inseguridad interna y externa y en el trayecto desde las cajas de las cafeterías de la SCC hacia la caja fuerte y hacia el banco en donde se realizan las consignaciones</t>
  </si>
  <si>
    <t>Cumplimiento al procedimiento ingresos por caja de los puntos de venta de la cafetería de la División de Bienestar Universitario PBE.24</t>
  </si>
  <si>
    <t>Por problemas de orden público donde personas no autorizadas ingresen a las bodegas o cafeterías de la SCC</t>
  </si>
  <si>
    <t xml:space="preserve">Realizar inventarios periódicos a una muestra aleatoria de productos a cada uno de los puntos de venta de las cafeterías de la SCC </t>
  </si>
  <si>
    <t>Jefe SCC y Profesional de apoyo SCC</t>
  </si>
  <si>
    <t xml:space="preserve">Efectuar arqueos sorpresa de ventas por parte de la Sección Comedores y Cafetería a cada uno de los puntos de venta de las cafeterías de la SCC  </t>
  </si>
  <si>
    <t xml:space="preserve">Solicitar a la Dirección de Control Interno y Evaluación de Gestión, la realización de arqueos sorpresa a cada uno de los puntos de venta de las Cafeterías de la SCC  </t>
  </si>
  <si>
    <t xml:space="preserve">Jefe DBU, Jefe SCC, Jefe SSISDS y Profesionales de apoyo encargados de la supervisión de contratos </t>
  </si>
  <si>
    <t>La SCC no tiene capacidad de almacenaje, para poder efectuar procesos de compra semanales o mensuales, razón por la cual se realizan diariamente, aumentando muchísimo el volumen de facturas y el movimiento de los contratos</t>
  </si>
  <si>
    <t xml:space="preserve"> Almacenista y Auxiliar de Almacén de la SCC</t>
  </si>
  <si>
    <t>Proveedores y personal manipulador de alimentos de la SCC</t>
  </si>
  <si>
    <t xml:space="preserve">Jefe SCC  y profesionales de apoyo SCC </t>
  </si>
  <si>
    <t xml:space="preserve">Actualización del carné de manipulación de alimentos de los funcionarios adscritos a la SCC </t>
  </si>
  <si>
    <t>Realizar jornadas de limpieza profunda y organización de bodegas de la SCC</t>
  </si>
  <si>
    <t>Personal operativo de bodega, profesional asuntos administrativos SCC</t>
  </si>
  <si>
    <t>Los desechos generados de los procesos de alistamiento, preparación, distribución y consumo de alimentos ofertados por la SCC, crean dos posibles problemas para la SCC, la no recolección de los mismos y la inadecuada disposición final</t>
  </si>
  <si>
    <t xml:space="preserve">
Personal manipulador de alimentos de la SCC 
Consumidores de los alimentos ofertados por la SCC
</t>
  </si>
  <si>
    <t xml:space="preserve">Malos olores y presencia de animales en la SCC
Afectaciones a terceros dada la disposición final de los desechos 
Impacto al medio ambiente y la salud humana
Posibles sanciones 
</t>
  </si>
  <si>
    <t xml:space="preserve">Jefe SCC,  profesionales de apoyo SCC y Practicantes de nutrición   </t>
  </si>
  <si>
    <r>
      <t xml:space="preserve">Realizar la identificación de alimentos y minutas de poca aceptación por los comensales y que en consecuencia generan alta cantidad de residuos: </t>
    </r>
    <r>
      <rPr>
        <i/>
        <sz val="10"/>
        <rFont val="Humanst521 BT"/>
        <family val="2"/>
      </rPr>
      <t>Estimación cuantitativa de
desperdicios en el servicio de alimentación de comedores de
Bienestar Universitario</t>
    </r>
  </si>
  <si>
    <t>Falta de mantenimiento preventivo de las redes eléctricas, tuberías de agua y gas y caldera de la SCC</t>
  </si>
  <si>
    <t xml:space="preserve">Solicitar a la DPF la limpieza y desinfección periódica de los tanques de agua de la SCC </t>
  </si>
  <si>
    <t xml:space="preserve">Numero de programas externos para estudiantes apoyados por BU </t>
  </si>
  <si>
    <t>La prestación de servicios de Bienestar en presencialidad implica convocar simultáneamente varios funcionarios en la jornada laboral  y la presencia simultanea de estudiantes y profesores en el Campus universitario</t>
  </si>
  <si>
    <t>Poner en práctica los protocolos de bioseguridad establecidos para la Universidad, SCC y SSISDS</t>
  </si>
  <si>
    <t xml:space="preserve">Contribuir a promover la vacunación masiva entre los estudiantes y personal joven de la UIS, una vez el Ministerio convoque dicha población   </t>
  </si>
  <si>
    <r>
      <rPr>
        <b/>
        <sz val="10"/>
        <rFont val="Humanst521 BT"/>
        <family val="2"/>
      </rPr>
      <t>SEDE SOCORRO</t>
    </r>
    <r>
      <rPr>
        <sz val="10"/>
        <rFont val="Humanst521 BT"/>
        <family val="2"/>
      </rPr>
      <t xml:space="preserve">
Incumplimiento de los atributos de calidad definidos para los programas y servicios de Bienestar Universitario</t>
    </r>
  </si>
  <si>
    <t xml:space="preserve">Dirección de la Universidad
Bienestar Universitario
Facilitador de calidad
Coordinación de sede
Técnico de Recursos tecnológicos 
</t>
  </si>
  <si>
    <t>Desconocimiento de los parámetros y criterios para la prestación adecuada de servicios y programas de Bienestar Universitario.</t>
  </si>
  <si>
    <t xml:space="preserve">Insatisfacción de los usuarios
Deterioro de la imagen de Bienestar Universitario y de la Institución.
Pérdida de credibilidad </t>
  </si>
  <si>
    <t>01 de julio de 2021</t>
  </si>
  <si>
    <t>Pérdida de información histórica del SIMSIS (Sistema de Información para el Manejo de Servicios Integrales de Salud).</t>
  </si>
  <si>
    <t>Por causas atribuibles al proceso de Sistemas Informáticos y Telecomunicaciones.</t>
  </si>
  <si>
    <t>Profesional Coordinación BU/Técnico de soporte</t>
  </si>
  <si>
    <t xml:space="preserve">Backup realizados </t>
  </si>
  <si>
    <r>
      <rPr>
        <b/>
        <sz val="10"/>
        <rFont val="Humanst521 BT"/>
        <family val="2"/>
      </rPr>
      <t>SEDE SOCORRO</t>
    </r>
    <r>
      <rPr>
        <sz val="10"/>
        <rFont val="Humanst521 BT"/>
        <family val="2"/>
      </rPr>
      <t xml:space="preserve">
Disminución en el portafolio de programas y servicios ofertados  y en las coberturas de atención a la población estudiantil.</t>
    </r>
  </si>
  <si>
    <t>Insatisfacción de los usuarios
Deterioro de la imagen de Bienestar Universitario y de la UIS</t>
  </si>
  <si>
    <r>
      <rPr>
        <b/>
        <sz val="10"/>
        <rFont val="Humanst521 BT"/>
        <family val="2"/>
      </rPr>
      <t>SEDE SOCORRO</t>
    </r>
    <r>
      <rPr>
        <sz val="10"/>
        <rFont val="Humanst521 BT"/>
        <family val="2"/>
      </rPr>
      <t xml:space="preserve">
Disminución en la Cobertura de Programas Educativo Preventivos ofrecidos. </t>
    </r>
  </si>
  <si>
    <t>Dirección de la Universidad
Coordinador de sede
Bienestar Universitario</t>
  </si>
  <si>
    <t>Profesionales Bienestar Universitario/Auxiliar BU</t>
  </si>
  <si>
    <t xml:space="preserve">Falta o disminución en las Estrategias de  comunicación y divulgación. </t>
  </si>
  <si>
    <t xml:space="preserve">Desconocimiento de los estudiantes para acceder a los programas </t>
  </si>
  <si>
    <t xml:space="preserve">Divulgaciones </t>
  </si>
  <si>
    <t xml:space="preserve">Por la presencialidad remota </t>
  </si>
  <si>
    <t>Ofrecer a los estudiantes las atenciones por zoom,  microsoft teams o vía telefónica</t>
  </si>
  <si>
    <r>
      <rPr>
        <b/>
        <sz val="10"/>
        <rFont val="Humanst521 BT"/>
        <family val="2"/>
      </rPr>
      <t>SEDE MÁLAGA</t>
    </r>
    <r>
      <rPr>
        <sz val="10"/>
        <rFont val="Humanst521 BT"/>
        <family val="2"/>
      </rPr>
      <t xml:space="preserve">
Disminución en la Cobertura de Programas Educativo Preventivos ofrecidos. </t>
    </r>
  </si>
  <si>
    <t xml:space="preserve">Demora en el pago del examen medico de ingreso parte de los estudiantes de primer semestre de la UIS </t>
  </si>
  <si>
    <t>Asignación de citas a estudiantes  mediante correo y plataformas de comunicación definidas por la institución.
Varificación del pago del examen médico</t>
  </si>
  <si>
    <t>Programación estratégica y registro de actividades masivas de Programas Educativo Preventivos.
Ejecución de reuniones periódicas, con el fin de verificar el cumplimiento de la planeación y seguimiento a los resultados., con una periocidad de una vez al mes o cada vez que se requiera.
Agendas diarias o semanales con la programación de actividades del proceso y de cada profesional de apoyo.
Informes de desempeño del proceso BU en donde se verifica el cumplimiento de los PEP</t>
  </si>
  <si>
    <t xml:space="preserve">Disminución en oferta de horarios para los programas Educativo preventivos ofrecidos en la sede.  </t>
  </si>
  <si>
    <t>Gestionar  a bienestar universitario sede central la adquisición de material pedagogico audiovisual para el desarrollo de PEP en la sede UIS Málaga.</t>
  </si>
  <si>
    <t>Equipo de Bienestar Estudiantil Sede Bucaramanga / Málaga</t>
  </si>
  <si>
    <t xml:space="preserve">Programas Educativis Preventivos vigentes </t>
  </si>
  <si>
    <t>Material audivisual de los PEP</t>
  </si>
  <si>
    <r>
      <rPr>
        <b/>
        <sz val="10"/>
        <rFont val="Humanst521 BT"/>
        <family val="2"/>
      </rPr>
      <t>SEDE MÁLAGA</t>
    </r>
    <r>
      <rPr>
        <sz val="10"/>
        <rFont val="Humanst521 BT"/>
        <family val="2"/>
      </rPr>
      <t xml:space="preserve">
Pérdida de recursos destinados para las auxilios de sostenimiento y auxiliaturas  estudiantiles
</t>
    </r>
  </si>
  <si>
    <t>La Universidad destina recursos para estudiantes con riesgos económicos para asignar auxilios de sostenimiento y auxiliaturas estudiantiles, donde se debe cumplir con la contraprestación de las horas de este beneficio</t>
  </si>
  <si>
    <t>Comunidad estudiantil beneficiaria de las auxiliaturas y auxilios de sostenimiento</t>
  </si>
  <si>
    <t>Lider de proceso Bienestar estudiantil sede Málaga</t>
  </si>
  <si>
    <t>6 informes de seguimiento</t>
  </si>
  <si>
    <t>PROCESO: CONSULTORIO JURIDICO/CENTRO DE CONCILIACIÓN</t>
  </si>
  <si>
    <r>
      <t>OBJETIVO DEL PROCESO:</t>
    </r>
    <r>
      <rPr>
        <sz val="10"/>
        <rFont val="Humanst521 BT"/>
        <family val="2"/>
      </rPr>
      <t xml:space="preserve"> Servir de instrumento de docencia y práctica a los estudiantes de la carrera de derecho garantizando su formación como verdaderos profesionales, así como, la prestación del servicio social de asesoría jurídica y la promoción de mecanismos alternativos de resolución de conflictos a personas de escasos recursos de la región, en las áreas del derecho Laboral y Público, Penal y Privado.</t>
    </r>
  </si>
  <si>
    <t>La disminución de beneficiarios no permite el desarrollo de la práctica de los Estudiantes de Consultorio Jurídico</t>
  </si>
  <si>
    <t>Beneficiarios de Consultorio Jurídico</t>
  </si>
  <si>
    <t xml:space="preserve">Cambio de modalidad de atención a usuarios debido a problemáticas externas  como salud pública, medio ambientales, orden público, otros. </t>
  </si>
  <si>
    <t>No es posible atender a los beneficiarios en las instalaciones de consultorio jurídico.</t>
  </si>
  <si>
    <t>Ausencia de solicitud de asesoría y acompañamiento legal.</t>
  </si>
  <si>
    <t>GRAVE(20)</t>
  </si>
  <si>
    <t xml:space="preserve">BAJA ((1) </t>
  </si>
  <si>
    <t>Promoción de los servicios ofrecidos por el consultorio jurídico y centro de conciliación  por medio de las juntas de acción comunal de barrios con mayor población de beneficiarios de acuerdo a la base de datos</t>
  </si>
  <si>
    <t xml:space="preserve">TOLERABLE (10)                                                                                                                                                                                                                                                                                  Probabilidad BAJA (1)                                                                                                                                                                                                                                                                                     Impacto MODERADO (10) </t>
  </si>
  <si>
    <t xml:space="preserve">Enviar correos electrónicos a los líderes de acción comunal e instituciones de atención a población vulnerable para hacer efectiva la comunicación </t>
  </si>
  <si>
    <t>Dirección consultorio Jurídico y Centro de Conciliación.</t>
  </si>
  <si>
    <t>Pantallazos  de correo</t>
  </si>
  <si>
    <t>Desconocimiento de la Existencia del Consultorio Jurídico y centro de conciliación y de los servicios que presta</t>
  </si>
  <si>
    <t>Algunos beneficiarios desconocen la gratuidad del servicio</t>
  </si>
  <si>
    <t>La no realización de la práctica de los estudiantes que matricularon Consultorio Jurídico</t>
  </si>
  <si>
    <t>Plan de divulgación</t>
  </si>
  <si>
    <t xml:space="preserve">Pérdida de la información (Asesorías Jurídicas, Trámites procesales y extraprocesales) generada por los estudiantes del Consultorio Jurídico y Centro de Conciliación </t>
  </si>
  <si>
    <t xml:space="preserve">Estudiantes matriculados en Consultorio Jurídico, Asesores, Dirección del Consultorio Jurídico </t>
  </si>
  <si>
    <t>Pérdida de carpetas de Asesoría o procesos a cargo del Estudiante</t>
  </si>
  <si>
    <t xml:space="preserve">Daño (diferentes causas) en la infraestructura que afecte las condiciones del archivo </t>
  </si>
  <si>
    <t xml:space="preserve">Pérdida de la información en Archivo Físico
</t>
  </si>
  <si>
    <t xml:space="preserve">TOLERABLE (10) =  Impacto MODERADO (10)  X Probabilidad BAJA (1)   </t>
  </si>
  <si>
    <t>Pérdida de la información contenida en el Sistema de Control y Seguimiento Procesal SYSAC</t>
  </si>
  <si>
    <t xml:space="preserve">Diligenciamiento del Formato Control gestión estudiantes FEX-CJ.05 </t>
  </si>
  <si>
    <t>Diligenciamiento del formato entrega de procesos y carpetas de asesorías a la Dirección FEX-CJ.22</t>
  </si>
  <si>
    <t xml:space="preserve">Ausencia de capacitación </t>
  </si>
  <si>
    <t>Retraso en las acciones y procesos legales adelantados en consultorio jurídico.</t>
  </si>
  <si>
    <t>Socialización el funcionamiento y manejo del consultorio jurídico y centro de conciliación, por consiguiente manejo de la información.</t>
  </si>
  <si>
    <t>Utilización indebida de la información suministrada por los beneficiarios a los estudiantes en la Asesoría Jurídica</t>
  </si>
  <si>
    <t>Estudiantes matriculados en Consultorio Jurídico</t>
  </si>
  <si>
    <t>Desconocimiento del Estudiante sobre la importancia en el Manejo de la  Confidencialidad de la Información suministrada por el beneficiario en la Asesoría Jurídica, Trámite procesal o extrapocesal</t>
  </si>
  <si>
    <t>La inasistencia a la inducción de Consultorio Jurídico</t>
  </si>
  <si>
    <t xml:space="preserve">Falta de Ética Profesional </t>
  </si>
  <si>
    <t>Pérdida de imagen y Confianza en el Consultorio Jurídico y Centro de Conciliación.</t>
  </si>
  <si>
    <t xml:space="preserve">TOLERABLE (10)                                                                                                                                                                                                                                                                                  Probabilidad (1)                                                                                                                                                                                                                                                                                     Impacto(10)   </t>
  </si>
  <si>
    <t>Al momento de prestar el servicio, el estudiante pida o reciba dinero por parte del beneficiario para el desarrollo de su proceso o asesoría.</t>
  </si>
  <si>
    <t xml:space="preserve">Falta de fortalecimiento de los mecanismos de difusión sobre este tipo de conductas </t>
  </si>
  <si>
    <t>Falta de ética en el ejercicio de la práctica jurídica por parte de los estudiantes.</t>
  </si>
  <si>
    <t xml:space="preserve">* Desconfianza por parte de la comunidad
* Falta de credibilidad y deterioro de la imagen institucional
* Inicio de proceso disciplinario al  estudiante que incurre en dichas conductas </t>
  </si>
  <si>
    <t>Avisos informativos para advertir a los estudiantes y beneficiarios de la prohibición.
Socialización a los estudiantes de las consecuencias de recibir dinero.</t>
  </si>
  <si>
    <t xml:space="preserve"> Hacer pieza comunicativa sobre la gratuidad y no cobro del servicio y enviar a los estudiantes </t>
  </si>
  <si>
    <t>Material diseñado para divulgación electrónica</t>
  </si>
  <si>
    <t>PROCESO: Contratación</t>
  </si>
  <si>
    <t>OBJETIVO DEL PROCESO: Contratar, apoyar, asesorar y capacitar a las diferentes Unidades Académico Administrativas y a la alta Dirección en el proceso de contratación de la Universidad Industrial de Santander conforme a los principios, políticas, procedimientos, facultades y competencias estipuladas en el Estatuto de Contratación vigente, con su correspondiente reglamentación.</t>
  </si>
  <si>
    <t>Manual actualizado y publicado</t>
  </si>
  <si>
    <t>Procedimiento elaborado y publicado</t>
  </si>
  <si>
    <r>
      <t xml:space="preserve">OBJETIVO DEL PROCESO: </t>
    </r>
    <r>
      <rPr>
        <sz val="10"/>
        <rFont val="Humanst521 BT"/>
        <family val="2"/>
      </rPr>
      <t>Garantizar el mejoramiento continuo de la calidad académica de la UIS.</t>
    </r>
  </si>
  <si>
    <t xml:space="preserve">
Ausencia de seguimiento a la ejecución del plan de mejoramiento institucional
Falta de políticas, estrategias, procesos, entre otros, que respondan a las exigencias y necesidades del entorno
Falta de un Plan de Desarrollo Institucional 
</t>
  </si>
  <si>
    <t>Pérdida de visibilidad y prestigio
Pérdida de reconocimiento y posicionamiento regional, nacional e internacional
Pérdida de recursos gubernamentales que se priorizan para las IES acreditadas 
Pérdida de representatividad ante el MEN
Pérdida de competitividad</t>
  </si>
  <si>
    <t xml:space="preserve">GENERALES
Falta de un plan de gestión de la unidad académica articulado con los propósitos institucionales, así como con las expectativas y necesidades del programa académico
RENOVACIÓN DE LA ACREDITACIÓN
Deterioro de las fortalezas detectadas en el proceso de acreditación anterior.
Incumplimiento del plan de mejoramiento del programa o ineficacia del mismo 
Falta de articulación del plan de mejoramiento del programa con el sistema de planificación.
</t>
  </si>
  <si>
    <t xml:space="preserve">Pérdida de visibilidad y prestigio
Pérdida de reconocimiento y posicionamiento regional, nacional e internacional
Pérdida de competitividad ante programas similares
</t>
  </si>
  <si>
    <t xml:space="preserve">TOLERABLE (10)
Probabilidad: Baja (1)
Impacto: Moderado (10)  
</t>
  </si>
  <si>
    <t>Falta de una propuesta curricular acorde con las condiciones de calidad de los programas 
Insuficiencia de recursos académicos y de infraestructura física para el desarrollo del programa</t>
  </si>
  <si>
    <t>Enero de 2021</t>
  </si>
  <si>
    <t>Diciembre de 2021</t>
  </si>
  <si>
    <t>Informe de diagnóstico para iniciar el proceso de renovación de registro calificado</t>
  </si>
  <si>
    <t>Según el número de programas académicos que deben iniciar proceso de renovación del registro calificado durante el año 2021.</t>
  </si>
  <si>
    <t xml:space="preserve">Incumplimiento del cronograma previsto  
Falta de capacitación del personal encargado del proceso.
Desconocimiento de las consecuencias de no realizar la solicitud de registro calificado.
Eventos derivados de emergencias sanitarias, ambientales u orden público 
</t>
  </si>
  <si>
    <t>Informe de diagnóstico del avance del proceso de renovación de registro calificado</t>
  </si>
  <si>
    <t xml:space="preserve">Según el número de programas académicos que deben solicitar renovación del registro calificado durante el año 2021. </t>
  </si>
  <si>
    <t xml:space="preserve">SUB-PROCESO:  INSTITUTO DE LENGUAS  </t>
  </si>
  <si>
    <r>
      <t>OBJETIVO DEL SUB-PROCESO:</t>
    </r>
    <r>
      <rPr>
        <sz val="10"/>
        <rFont val="Humanst521 BT"/>
        <family val="2"/>
      </rPr>
      <t xml:space="preserve"> Ofrecer con calidad UIS, programas y servicios en el área de lenguas extranjeras atendiendo estándares internacionales para beneficio y satisfacción de nuestros  usuarios.</t>
    </r>
  </si>
  <si>
    <t xml:space="preserve">
 Cese forzoso de la actividad académica en el campus principal que no permita cumplir el cronograma académico ofrecido.</t>
  </si>
  <si>
    <t xml:space="preserve">No poder dar cumplimiento al cronograma académico ofrecido en la sede principal. 
Disminución de la matrícula hasta el punto que afecte la autosostenibilidad. </t>
  </si>
  <si>
    <t>Comunidad Universitaria, personal externo.</t>
  </si>
  <si>
    <t>AMIT - orden público</t>
  </si>
  <si>
    <t xml:space="preserve">Rechazo o protesta ante políticas o hechos nacionales, locales o institucionales. </t>
  </si>
  <si>
    <t xml:space="preserve">             
 Imposibilidad  para desarrollar las actividades misionales. 
Pérdida de recursos financieros. 
Disminución o perdida  de los indicadores institucionales.
Renuncia masiva de docentes por diferentes razones (Académicas, personales, movilidad).  
Deterioro de la imagen Institucional y perdida de competitividad ante programas similares en el mercado.  
Interrupción del proceso de aprendizaje de las lenguas extranjeras en los estudiantes y posible pérdida o disminución del nivel de competencia. </t>
  </si>
  <si>
    <t>Moderado</t>
  </si>
  <si>
    <t xml:space="preserve">TOLERABLE (10)
(Probabilidad baja(1) * Impacto moderado (10)
</t>
  </si>
  <si>
    <t xml:space="preserve">Reducir el riesgo  - Compartir  o transferir.  </t>
  </si>
  <si>
    <r>
      <t xml:space="preserve">Celebrar  contrato de arrendamiento de dos sedes alternas en el sector de cabecera. </t>
    </r>
    <r>
      <rPr>
        <sz val="11"/>
        <color rgb="FFFF0000"/>
        <rFont val="Humanst521 BT"/>
        <family val="2"/>
      </rPr>
      <t/>
    </r>
  </si>
  <si>
    <t xml:space="preserve">Directora del Instituto de Lenguas
Coordinaciones Académicas I.L. </t>
  </si>
  <si>
    <t xml:space="preserve">
Contratos  firmados de arrendamiento de las sedes extramurales.
</t>
  </si>
  <si>
    <t xml:space="preserve">Solicitud de préstamo de salones. </t>
  </si>
  <si>
    <t>80%</t>
  </si>
  <si>
    <t xml:space="preserve">Correo electrónico  enviado  desde la Coordinación Académica del Instituto a los docentes para que ellos transmitan a sus estudiantes información  sobre  los cambios de sede. 
</t>
  </si>
  <si>
    <t xml:space="preserve">
Cronograma de actividades modificado.
Calendarios actualizados en la página web.
Correos electrónicos enviados  a los docentes y usuarios, informando el plan a seguir.</t>
  </si>
  <si>
    <t xml:space="preserve">Formato de acuerdo para reposición de clases debidamente diligenciado. </t>
  </si>
  <si>
    <t xml:space="preserve">Insuficiencia de personal docente para atender las actividades académicas de un periodo académico. </t>
  </si>
  <si>
    <t xml:space="preserve">Disminución representativa de Profesores -Instructores para atender las actividades académicas en segunda lengua. 
</t>
  </si>
  <si>
    <t xml:space="preserve">Profesores - Instructores. </t>
  </si>
  <si>
    <t xml:space="preserve">Baja oferta de  Profesores  licenciados en  idiomas  o extranjeros con el perfil idóneo para enseñar y laborar en la Institución.
</t>
  </si>
  <si>
    <t xml:space="preserve">Retiros voluntarios o insuficiencia de profesores formados en  un área específica.
 </t>
  </si>
  <si>
    <t xml:space="preserve">Incremento de la población estudiantil.  
</t>
  </si>
  <si>
    <t>Coordinaciones Académicas I.L. 
 Directora del Instituto de Lenguas</t>
  </si>
  <si>
    <t>Formato  de novedades de nómina.
Sistema académico de pregrado.
Sistema académico Instituto de Lenguas.
Correos electrónicos.</t>
  </si>
  <si>
    <t>Coordinación de evaluación I.L.</t>
  </si>
  <si>
    <t>Convocatorias al año  (mínimo 1)</t>
  </si>
  <si>
    <t xml:space="preserve">Coordinaciones Académicas del Instituto de Lenguas.  </t>
  </si>
  <si>
    <t xml:space="preserve">Controles de asistencia a las sesiones de actualización.
Correos electrónicos de invitación a sesiones de actualización. </t>
  </si>
  <si>
    <t xml:space="preserve">Coordinaciones  Académicas  y de Evaluación del Instituto de Lenguas. </t>
  </si>
  <si>
    <t xml:space="preserve">Formatos de observación de clase. 
Acta de Grupo primario de análisis de resultados de encuesta de satisfacción.
Sistema académico del Instituto de Lenguas Sección Docentes - Evaluación de desempeño. </t>
  </si>
  <si>
    <t xml:space="preserve">Situaciones de peligro para la integridad y salud física de los usuarios.  (Emergencias sanitarias, fallas en los servicios públicos por largos periodos de tiempo, , </t>
  </si>
  <si>
    <t xml:space="preserve">Desastres naturales, fuerza mayor o casos fortuitos.    </t>
  </si>
  <si>
    <t xml:space="preserve">Suspensión  de servicios públicos por  largos periodos de tiempo.
Emergencia sanitaria que impida el desarrollo de las actividades en las instalaciones de la Universidad. 
</t>
  </si>
  <si>
    <t xml:space="preserve">Racionamiento en el servicio. Daño en las redes de servicios públicos
 Temblor, Terremoto  Incendio o  peligro de  contaminación.  </t>
  </si>
  <si>
    <t xml:space="preserve">Coordinaciones Académicas del Instituto de Lenguas.
</t>
  </si>
  <si>
    <t>Correos enviados  a los Docentes y Usuarios con información sobre los cambios autorizados.</t>
  </si>
  <si>
    <t xml:space="preserve">Comunicación en la página web. </t>
  </si>
  <si>
    <t xml:space="preserve">  
Coordinaciones  Académicas,  de Evaluación y administrativa del  Instituto de Lenguas UIS. </t>
  </si>
  <si>
    <t>Correos electrónicos asistencia a capacitaciones.
Plan de actualización 
Acta  con análisis de resultados de encuestas</t>
  </si>
  <si>
    <t xml:space="preserve">
Análisis de la  Deserción.
Invitación  a estudiantes a continuar en los cursos.
Modulo de estudio  gratuito para estudiantes nuevos. 
</t>
  </si>
  <si>
    <t>Correos electrónicos enviados 
Registros de invitación y  asistencia a talleres. 
Planilla de tutorías gratuitas  
Evidencias  de invitación y asistencia a clubes.</t>
  </si>
  <si>
    <t xml:space="preserve">Deterioro o  daños en la infraestructura fisica que afecten la aceptación de los servicios por parte de los usuarios de tal  forma que represente disminución de la matrícula en los cursos de extensión  hasta el punto que afecte la auto sostenibilidad.  </t>
  </si>
  <si>
    <t xml:space="preserve">
Organizaciones externas. 
</t>
  </si>
  <si>
    <t>La creciente oferta de cursos para el aprendizaje de una o más lenguas extranjeras generada en  un mercado competitivo.</t>
  </si>
  <si>
    <t xml:space="preserve">   
Coordinaciones  Académicas y de Evaluación y Asistentes de Coordinación del  Instituto de Lenguas UIS. </t>
  </si>
  <si>
    <t>Pautas radiales
Vallas  y volantes 
Redes sociales</t>
  </si>
  <si>
    <t xml:space="preserve">Ofrecimiento de variados programas y horarios.
Seguimiento al desarrollo de las clases y el aprendizaje de los estudiantes. 
Invitación  a estudiantes a continuar en los cursos.
Ofrecimiento de un modulo de estudio gratuito para estudiantes nuevos. </t>
  </si>
  <si>
    <t xml:space="preserve">Actas  con listados de estudiantes que cumplen competencia.
Actualización de  la información académica de los estudiantes en el SIET.
</t>
  </si>
  <si>
    <t xml:space="preserve">Dirección 
Facilitadora de Calidad </t>
  </si>
  <si>
    <t xml:space="preserve">
Certificación de Calidad.  
Actualizaciones en los documentos del Sistema de Gestión de Calidad del Instituto. </t>
  </si>
  <si>
    <t xml:space="preserve">Tiempo y uso de las instalaciones.  </t>
  </si>
  <si>
    <t xml:space="preserve">Edificaciones  muy antiguas  e insuficientes  en salones. 
Espacios no diseñados para el ofrecimiento de un ambiente de aprendizaje propicio. 
No renovación de contrato de arrendamiento o solicitud de entrega de los  predios que están en arriendo o préstamo .  </t>
  </si>
  <si>
    <t>Deterioro físico  de las instalaciones  
Difícil ejecución de planes de mejora locativa.</t>
  </si>
  <si>
    <t>Elevados costos de mantenimiento  y dificultad de la Institución pública  para hacer  mejoras locativas en predios arrendados y en edificaciones muy antiguas.</t>
  </si>
  <si>
    <t xml:space="preserve">Directora de Instituto.
Profesional Financiera I.L.
</t>
  </si>
  <si>
    <t xml:space="preserve">Mejoras  implementadas   
</t>
  </si>
  <si>
    <t xml:space="preserve">ordenes de pago </t>
  </si>
  <si>
    <t xml:space="preserve">Tramites para el pago de la cuenta de cobro mensual. </t>
  </si>
  <si>
    <t xml:space="preserve">Correos enviados y fotos de evidencias. </t>
  </si>
  <si>
    <t xml:space="preserve">
 Daño, fallas o incidentes en la seguridad de los equipos de computo, plataformas, y/o Sistema de Información del Instituto de Lenguas que conlleven a la perdida de información relevante de propiedad del Instituto y de  los estudiantes.
. </t>
  </si>
  <si>
    <t xml:space="preserve">Infraestructura tecnológica </t>
  </si>
  <si>
    <t xml:space="preserve"> Baja capacidad  del servidor de la Universidad para atender la demanda.
Daños  en el sistema de información del Instituto que afecte  el proceso de matricula. </t>
  </si>
  <si>
    <t xml:space="preserve">
Problemas en las redes de conexión  (internet, intranet).</t>
  </si>
  <si>
    <t xml:space="preserve">Creación de un drive o documento compartido para la recolección manual de la información de los usuarios, que luego debe ser incluida en el  sistema,   para  posteriormente enviar el recibo de matricula vía correo electrónico.
Solicitudes a la DSI para realizar los ajustes requeridos al sistema de académico del Instituto de Lenguas. </t>
  </si>
  <si>
    <t>Personal Administrativo del Instituto.</t>
  </si>
  <si>
    <t xml:space="preserve">Drive que se crea en el momento de la dificultad para registrar la información y hacer seguimiento.  
Pantallazos de la información organizada subida al one drive y en el disco duro extraible. 
Correos enviados a DSI  solicitando mejoras al sistema  del Instituto de Lenguas.
Ordenes de pago de facturas por servicio de Internet. 
Acciones de mejora por Re potencialización de equipos tecnológicos.  
Solicitudes a  la  DSI   de usuarios y contraseñas.
Plan de actualización docente. </t>
  </si>
  <si>
    <t>Falta de mantenimientos preventivos, de  actualización de equipos y software.
Robo de equipos tecnológicos que contengan información.</t>
  </si>
  <si>
    <t xml:space="preserve">Plan de  mantenimiento preventivo de equipos. 
Backup de la información de los administrativos en disco duro extraible y en one drive institucional.
Re potencialización de infraestructura tecnológica.
Conceptos tecnológicos
Formato de control de préstamo de salones y equipos
Salones con llave cuando no están en uso. 
</t>
  </si>
  <si>
    <t>Elaboración, desarrollo y seguimiento del plan de mantenimiento preventivo de equipos.
Realizar semestralmente  el backup de la información de los administrativos del  Instituto en  un disco duro extraible y en el one drive institucional.   Esta iformación debe estar debidamente organizada según tablas de retención documental de la unidad. 
Adquisición de nuevos equipos. 
Diligenciamiento del formato de control del préstamo de salones.</t>
  </si>
  <si>
    <t>Desconocimiento o falta de conciencia .</t>
  </si>
  <si>
    <r>
      <t>OBJETIVO DEL PROCESO:</t>
    </r>
    <r>
      <rPr>
        <sz val="10"/>
        <rFont val="Humanst521 BT"/>
        <family val="2"/>
      </rPr>
      <t xml:space="preserve"> Asesorar y representar jurídicamente a la Universidad de forma oportuna y de acuerdo a la normatividad vigente, así como suministrar información y atender requerimientos solicitados por entes internos y/o externos.</t>
    </r>
  </si>
  <si>
    <t>Pérdida de oportunidad para ejercer el derecho de defensa  y de ejercer las acciones en representación de la Universidad.
Sanciones y pérdidas económicas para la Universidad y/o para quien ejerce la representación.</t>
  </si>
  <si>
    <t>01 de agosto de 2021</t>
  </si>
  <si>
    <r>
      <t xml:space="preserve">OBJETIVO DEL PROCESO: </t>
    </r>
    <r>
      <rPr>
        <sz val="10"/>
        <rFont val="Humanst521 BT"/>
        <family val="2"/>
      </rPr>
      <t xml:space="preserve">Asesorar y apoyar la planificación institucional, en el horizonte de la Misión, Objetivos y Políticas establecidas por el Consejo Superior, el Consejo Académico y el Rector. </t>
    </r>
  </si>
  <si>
    <t xml:space="preserve">Sanciones
Pérdida de credibilidad
Disminución o pérdida de los ingresos
</t>
  </si>
  <si>
    <t>Inadecuada administración de los sistemas por parte de los responsables del poblamiento de las bases de datos.</t>
  </si>
  <si>
    <t>Falta de capacitación de los encargados del poblamiento de las bases de datos</t>
  </si>
  <si>
    <t>Insuficiencia en el desarrollo de los sistemas de información.</t>
  </si>
  <si>
    <t xml:space="preserve">Cargue y revisión en excel de información de áreas físicas </t>
  </si>
  <si>
    <t>La información que proviene de entidades externas (MEN y Secretaría de Hacienda Departamental) y de cada una de las UAA no refleja la situación real en cuanto a los rubros y/o su monto.</t>
  </si>
  <si>
    <t>Información inadecuada para la toma de decisiones
No se determine la capacidad institucional necesaria para desempeñar las actividades misionales
Deterioro de la imagen Institucional</t>
  </si>
  <si>
    <t>Sistema de programa de gestión funcionando en más de un navegador</t>
  </si>
  <si>
    <t>Viabilizar proyectos con una relación costo/beneficio negativa y/o con impacto no cuantificado sobre los recursos de funcionamiento.</t>
  </si>
  <si>
    <t>La información que proviene de cada una de las UAA no refleja la situación real en cuanto a los rubros considerados  y/o su monto.
Por necesidad de tomar las decisiones en menos tiempo (improvisación).
Falta de capacidad del gestor y del evaluador.</t>
  </si>
  <si>
    <t xml:space="preserve">No se presentan propuestas para ser financiadas  por estos recursos en las fechas establecidas
No son aceptadas las propuestas presentadas para ser financiadas por estas fuentes de financiación    </t>
  </si>
  <si>
    <t>No se identifican proyectos que cumplan con los lineamientos para ser financiados con estos recursos
No existe una base de propuestas que cumplan con lineamientos para ser financiados con estos recursos</t>
  </si>
  <si>
    <t>No aprovechamiento de recursos destinados para proyectos de inversión
No hay un óptimo desempeño de la Universidad en el cumplimiento de las actividades misionales</t>
  </si>
  <si>
    <r>
      <t xml:space="preserve">OBJETIVO DEL PROCESO: </t>
    </r>
    <r>
      <rPr>
        <sz val="10"/>
        <rFont val="Humanst521 BT"/>
        <family val="2"/>
      </rPr>
      <t>Garantizar las condiciones ambientales, de infraestructura física y de seguridad de las instalaciones de la Universidad, que permitan el correcto desarrollo de las actividades académico-administrativas.</t>
    </r>
  </si>
  <si>
    <t xml:space="preserve">Informe de trazabilidad </t>
  </si>
  <si>
    <t>Estudio del servicio de energía eléctrica sede</t>
  </si>
  <si>
    <t>Estudio de seguridad y vigilancia</t>
  </si>
  <si>
    <t xml:space="preserve">% ejecución del proyecto </t>
  </si>
  <si>
    <t xml:space="preserve">Personal del proceso Recursos Físicos
Contratistas
Maquinaria
Materiales
</t>
  </si>
  <si>
    <t>Protocolos de bioseguridad revisados y aprobados</t>
  </si>
  <si>
    <t>Realizar actividades de formación dirigida a estudiantes y docentes en temas de atención en primeros auxilios y planes de emergencia y/o evacuaciones.</t>
  </si>
  <si>
    <t>Realizar inspección y seguimiento de funcionamiento del sistema de alarma y sistemas contraincendios.</t>
  </si>
  <si>
    <t xml:space="preserve">Inspección Alarma- Extintores - Red de Hidrantes </t>
  </si>
  <si>
    <t>Realizar calendario ambiental   con las actividades a ejectucar en cada una de las fechas conmemorativas al ambiente.</t>
  </si>
  <si>
    <t>Nivel de Cumplimiento del calendario ambiental</t>
  </si>
  <si>
    <r>
      <t xml:space="preserve">OBJETIVO DEL PROCESO: </t>
    </r>
    <r>
      <rPr>
        <sz val="10"/>
        <rFont val="Humanst521 BT"/>
        <family val="2"/>
      </rPr>
      <t>Orientar, promover y desarrollar procesos de movilidad de personas, de intercambios de servicios y conocimientos y de cooperación interinstitucional, en los ámbitos nacional e internacional, orientados al mejor cumplimiento de las funciones misionales y al fortalecimiento institucional.</t>
    </r>
  </si>
  <si>
    <t xml:space="preserve">Profesional de convenios y  
Gestor Responsable </t>
  </si>
  <si>
    <t>Profesional RELEXT 
y CEDEDUIS</t>
  </si>
  <si>
    <t>5. Caracterizar la poblacion estudiantil que ingresa al primer de la universidad, en el idioma inglés</t>
  </si>
  <si>
    <r>
      <t xml:space="preserve">PROCESO: </t>
    </r>
    <r>
      <rPr>
        <sz val="10"/>
        <rFont val="Humanst521 BT"/>
        <family val="2"/>
      </rPr>
      <t>SEGUIMIENTO INSTITUCIONAL</t>
    </r>
  </si>
  <si>
    <r>
      <t xml:space="preserve">OBJETIVO DEL PROCESO: </t>
    </r>
    <r>
      <rPr>
        <sz val="10"/>
        <rFont val="Humanst521 BT"/>
        <family val="2"/>
      </rPr>
      <t>Realizar seguimiento continuo a los procesos Estratégicos, Misionales, de Evaluación y Apoyo de la Universidad a través de un enfoque sistémico de auditorías internas; de igual forma, dar asesoría y acompañamiento en Administración del Riesgo y Planes de Mejoramiento. Así mismo, proporcionar valor agregado a la organización a través de recomendaciones con un alcance preventivo y de mejoramiento de los procesos. Además, apoyar la Solución de Conflictos administrativos y facilitar el flujo de información con Entes Externos.</t>
    </r>
  </si>
  <si>
    <t>Por no realizar la actividad de auditoría de forma independiente y
objetiva para agregar valor y
mejorar las operaciones de la Universidad</t>
  </si>
  <si>
    <t>*Incumplimiento de Normatividad Interna y Externa
*Deterioro de la calidad académica y administrativa
*Sanciones Legales</t>
  </si>
  <si>
    <t>Profesionales OCI</t>
  </si>
  <si>
    <t>julio 2021</t>
  </si>
  <si>
    <t>julio 2022</t>
  </si>
  <si>
    <t xml:space="preserve">Procedimientos Actualizados </t>
  </si>
  <si>
    <t xml:space="preserve">Inexactitud en la información recopilada  </t>
  </si>
  <si>
    <t>*Incumplimiento de Normatividad Interna y Externa
*Inadecuada toma de decisiones
*Deterioro de la calidad académica y administrativa
*Sanciones Legales</t>
  </si>
  <si>
    <t xml:space="preserve">Profesionales OCI
Planeación 
Vicerrectoría Administrativa </t>
  </si>
  <si>
    <t xml:space="preserve">Actualización de documentos </t>
  </si>
  <si>
    <t>Entrega inoportuna de la información por parte de las dependencias académico administrativas a la Dirección de Control Interno y Evaluación de Gestión</t>
  </si>
  <si>
    <t>* Información presentada a los entes de control con contenido incorrecto
* Sanciones y/o multas impuestas a la institución o a sus funcionarios
*Hallazgos en las auditorías realizadas por los entes de control</t>
  </si>
  <si>
    <t xml:space="preserve">Mecanismo implementado </t>
  </si>
  <si>
    <t>Falta de seguimiento por parte de la Dirección de Control Interno y Evaluación de Gestión a los cronogramas establecidos por los entes de control</t>
  </si>
  <si>
    <t>No poder ingresar a la universidad por causa de eventualidades de salud pública, ambientales u orden público</t>
  </si>
  <si>
    <t>No cumplir con los tiempos establecidos para dar respuesta a las solicitudes presentadas mediante el módulo de Quejas, Reclamos y Sugerencias por parte de la Comunidad.</t>
  </si>
  <si>
    <t>Alteraciones en el orden público</t>
  </si>
  <si>
    <t>*Deterioro de la imagen institucional
*Insatisfacción del cliente por el servicio prestado
*Incumplimiento de la normatividad legal y reglamentaria</t>
  </si>
  <si>
    <t>mayo 2021</t>
  </si>
  <si>
    <t xml:space="preserve">Meta ajustada </t>
  </si>
  <si>
    <t>Fallas técnicas en el Sistema de Información</t>
  </si>
  <si>
    <t>Falta de mantenimiento del módulo</t>
  </si>
  <si>
    <t>Informe de PQRS mejorado</t>
  </si>
  <si>
    <t>Fallas en la comunicación internas</t>
  </si>
  <si>
    <t xml:space="preserve">Registro de PQRS en periodo de vacaciones y comisiones </t>
  </si>
  <si>
    <r>
      <t xml:space="preserve">OBJETIVO DEL PROCESO: </t>
    </r>
    <r>
      <rPr>
        <sz val="10"/>
        <rFont val="Humanst521 BT"/>
        <family val="2"/>
      </rPr>
      <t xml:space="preserve"> Ofrecer servicios editoriales, de artes gráficas y de difusión, mediante el uso de tecnologías y talento humano calificados, para contribuir a la generación del conocimiento y a la conservación y la reinterpretación de la cultura, de manera que sea accesible a la comunidad.</t>
    </r>
  </si>
  <si>
    <t>Cierres del campus central UIS</t>
  </si>
  <si>
    <t>Solicitud de permisos para el ingreso del personal de producción, de acuerdo con los trabajos solicitados</t>
  </si>
  <si>
    <t>Ejecución del presupuesto del fondo común</t>
  </si>
  <si>
    <t>Insuficiencia de personal para la revisión</t>
  </si>
  <si>
    <t xml:space="preserve">
Pérdida de recursos financieros 
</t>
  </si>
  <si>
    <t>Informe sobre Publicaciones UIS en plataformas digitales</t>
  </si>
  <si>
    <t>Profesional de Producción</t>
  </si>
  <si>
    <t>Goteras y humedad</t>
  </si>
  <si>
    <t>PROCESO: EXTENSIÓN.</t>
  </si>
  <si>
    <r>
      <t xml:space="preserve">OBJETIVO DEL PROCESO: </t>
    </r>
    <r>
      <rPr>
        <sz val="10"/>
        <rFont val="Humanst521 BT"/>
        <family val="2"/>
      </rPr>
      <t>Gestionar, fomentar y realizar seguimiento al registro de las actividades de extensión de la Universidad basado en el cumplimiento de los requisitos y procedimientos administrativos de la política de extensión según la normativa vigente.</t>
    </r>
  </si>
  <si>
    <r>
      <rPr>
        <b/>
        <sz val="10"/>
        <rFont val="Humanst521 BT"/>
        <family val="2"/>
      </rPr>
      <t xml:space="preserve">OBJETIVO DEL PROCESO: </t>
    </r>
    <r>
      <rPr>
        <sz val="10"/>
        <rFont val="Humanst521 BT"/>
        <family val="2"/>
      </rPr>
      <t>Administrar eficientemente los recursos financieros de la Universidad.</t>
    </r>
  </si>
  <si>
    <t>Informe de Inversiones</t>
  </si>
  <si>
    <t>Documentación actualizada de acuerdo a requerimientos del Subproceso</t>
  </si>
  <si>
    <t>Procedimiento de Egresos actualizado</t>
  </si>
  <si>
    <t>Capacitación realizada a as Unidades Académicas y/o Administrativas</t>
  </si>
  <si>
    <t>PROCESO: INVESTIGACIÓN.</t>
  </si>
  <si>
    <t xml:space="preserve"> Realizar jornadas de socialización de convocatorias con financiación externa de proyectos de investigación utilizando plataformas virtuales.</t>
  </si>
  <si>
    <t>30 de junio  de 2021</t>
  </si>
  <si>
    <t>6 de julio de 2021</t>
  </si>
  <si>
    <t>30 de junio  de 2022</t>
  </si>
  <si>
    <t xml:space="preserve"> Promover participación en convocatorias de investigación para presentar proyectos que contribuyan a la solución de problemáticas actuales de salud relacionadas con la Salud pública.           </t>
  </si>
  <si>
    <t xml:space="preserve">09 de julio de 2021                          </t>
  </si>
  <si>
    <t>17 de diciembre de 2021</t>
  </si>
  <si>
    <t>Revisar y plantear ajustes pertinentes a los indicadores del plan de gestión VIE 2021 según el balance del primer semestre del año, y gestionar solicitud de aprobación si aplica a las unidades encargadas.</t>
  </si>
  <si>
    <t>12 de julio de 2021</t>
  </si>
  <si>
    <t>08 de octubre de 2021</t>
  </si>
  <si>
    <t xml:space="preserve">PROCESO: Recursos Tecnológicos </t>
  </si>
  <si>
    <t>OBJETIVO DEL PROCESO: Garantizar el funcionamiento y confiabilidad de los equipos eléctricos, electrónicos y electromecánicos de la Universidad.</t>
  </si>
  <si>
    <t xml:space="preserve">Las Unidades Académico Administrativas no envían los manuales a la División de Mantenimiento Tecnológico </t>
  </si>
  <si>
    <t>Comunicaciones jefes de Unidad e información publicada en el micrositio de la División</t>
  </si>
  <si>
    <t>Reuniones
Capacitaciones</t>
  </si>
  <si>
    <t>8
100%</t>
  </si>
  <si>
    <t xml:space="preserve">Desconocimiento del procedimiento de inscripción en la plataforma de proveedores de la UIS </t>
  </si>
  <si>
    <t>Instructivo</t>
  </si>
  <si>
    <t>Hacer seguimiento ejecución de las órdenes de compra</t>
  </si>
  <si>
    <t>Las Unidades no trasladan el presupuesto y/o efectivo de forma oportuna para la compra de repuestos, insumos o materiales para la relación del equipo</t>
  </si>
  <si>
    <t>Procedimientos y publicación de información en el micrositio de la División</t>
  </si>
  <si>
    <t xml:space="preserve">Comunicaciones a la División de Servicios de Información </t>
  </si>
  <si>
    <t xml:space="preserve">Realizar las reprogramaciones apropiadas (cuando aplique) </t>
  </si>
  <si>
    <t>CUANDO</t>
  </si>
  <si>
    <t>Falta de disponibilidad de vehículos para la atención de servicios de transporte a las sedes de la UIS</t>
  </si>
  <si>
    <t>Tutoriales y publicación en el micrositio</t>
  </si>
  <si>
    <t xml:space="preserve">Publicación de información en el micrositio </t>
  </si>
  <si>
    <t>Realizar la Evaluación de proveedores</t>
  </si>
  <si>
    <r>
      <t>PROCESO:</t>
    </r>
    <r>
      <rPr>
        <sz val="10"/>
        <rFont val="Humanst521 BT"/>
        <family val="2"/>
      </rPr>
      <t xml:space="preserve"> Talento Humano </t>
    </r>
  </si>
  <si>
    <r>
      <t xml:space="preserve">OBJETIVO DEL PROCESO: </t>
    </r>
    <r>
      <rPr>
        <sz val="10"/>
        <rFont val="Humanst521 BT"/>
        <family val="2"/>
      </rPr>
      <t>Coordinar y apoyar las actividades de selección, inducción, entrenamiento, capacitación, administración y retiro de todo el personal de la Universidad, asegurando su integridad y buscando el aprovechamiento y mejoramiento de su talento para el cumplimiento de la misión institucional</t>
    </r>
  </si>
  <si>
    <t xml:space="preserve">En las actividades de apoyo del proceso de TH se pueden presentar situaciones administrativas frente al uso y consulta de la información física y digital que administra desde sus subprocesos. </t>
  </si>
  <si>
    <t>-Funcionarios de la DGTH</t>
  </si>
  <si>
    <t>No se identifica la importancia en el proceso de gestión adecuada del archivo físico de la DGTH</t>
  </si>
  <si>
    <t>Desconoce el proceso de archivo</t>
  </si>
  <si>
    <t xml:space="preserve">Porque no se reconoce la responsabilidad de cada funcionario frente a la generación de documentos y uso y consulta de la información documentada que hace parte de la historia laboral </t>
  </si>
  <si>
    <t>Se consulte información parcial, ya sea en la historia laboral o en el SIRH</t>
  </si>
  <si>
    <t>Errada interpretación de documento o archivo atrasado</t>
  </si>
  <si>
    <t xml:space="preserve">Acceso restringido a las carpetas o a SIRH por la situación actual de confinamiento </t>
  </si>
  <si>
    <t xml:space="preserve">- Publicar y divulgar con los funcionarios de la DGTH la guia interna del proceso de TH para la manipulación, consulta, actualización y mantenimiento de la información del archivo de Historias Laborales de la DGTH. </t>
  </si>
  <si>
    <t>Subproceso de Apoyo</t>
  </si>
  <si>
    <t xml:space="preserve">Derivado de la situación de salud pública que límita las actividades y tramites habituales que se realizaban de manera presencial, estos se transformaron en atención digital, situación que podría dificultar el acceso de los usuarios a los servicios de la DGTH. </t>
  </si>
  <si>
    <t>-Usuarios</t>
  </si>
  <si>
    <t xml:space="preserve">Porque los tramites actuales estan creados e ideados de manera presencial </t>
  </si>
  <si>
    <t xml:space="preserve">Porque los funcionarios estan habituados a la atención presencial  </t>
  </si>
  <si>
    <t xml:space="preserve">Porque el uso de herramientas digitales para realizar solicitudes o trámite  es bajo. </t>
  </si>
  <si>
    <t xml:space="preserve">Subprocesos APA - APD - Apoyo - SST  - DHO - AP - FP </t>
  </si>
  <si>
    <t>Trámites o procesos migrados de formularios digitales</t>
  </si>
  <si>
    <t xml:space="preserve">De acuerdo a la función del subproceso de orientar al docente UIS en el proceso y seguimiento de las situaciones administrativas de Comisión de Estudio y Año Sabático, surge el riesgo de no ofrecer un acompañamiento y asesoría oportuna. Entre los aspectos que más riesgo representan para este proceso esta: las características de los canales de comunicación, reprocesos por la entrega solicitudes con información incompleta, falta de seguimiento y reporte en los sistemas de información de las novedades de la situación administrativa, tales como: inicio, prorroga, suspensión, finalización y reintegro.
</t>
  </si>
  <si>
    <t xml:space="preserve"> - Funcionario 
 - Subproceso de FP
 - Docente</t>
  </si>
  <si>
    <t>Porque el docente no se toma el tiempo necesario para acercarse a la oficina del Subproceso e informarse sobre el trámite y se puede dar una interprestación errada de los procesos a seguir</t>
  </si>
  <si>
    <t>Porque al ser una comunicación vía telefónica no es posible detallar los lineamientos de su solicitud.</t>
  </si>
  <si>
    <t>Porque al ser un medio de comunicación de rápido acceso no emite prueba que sustente lo que se ha impartido.</t>
  </si>
  <si>
    <t xml:space="preserve"> - Formatos de solicitud, y de informes.
 - Lista de chequeo para verificación de requisitos para desembolso de estímulos.
 - Correo Electrónico con información de proceso y requisitos de situaciones administrativas de  AS, CE, CE inferior a seis meses y CpEP.</t>
  </si>
  <si>
    <t>ASUMIR EL RIESGO</t>
  </si>
  <si>
    <t xml:space="preserve"> - Funcionario 
 - Subproceso de FP
- Docente</t>
  </si>
  <si>
    <t>Porque el docente desconoce la importancia del cumplimiento de cada uno de los requisitos.</t>
  </si>
  <si>
    <t>Porque el docente no lee la normativa vigente de las situaciones administrativas.</t>
  </si>
  <si>
    <t>Porque los docentes toman iniciativas sin consultar previamente.</t>
  </si>
  <si>
    <t>Dirigir correo electrónico remitiendo normatividad y posibles riesgos ante la falta de asesoría, una vez se comunique sobre el trámite de solicitud de la situación administrativa</t>
  </si>
  <si>
    <t xml:space="preserve"> - Funcionario 
 - Subproceso de FP</t>
  </si>
  <si>
    <t>Porque ante la cantidad de flujo de trabajo se posterga el registro de las novedades.</t>
  </si>
  <si>
    <t>Porque no se reafirma por parte del docente la intención de continuar con el tramite.</t>
  </si>
  <si>
    <t>Porque las unidades académicas competentes desbordan los tiempos estimados y no se realizan controles a los procesos que están en considereacoón de las UAA</t>
  </si>
  <si>
    <t xml:space="preserve">Solicitudes y procesos de docentes en relación con comisiones o año sabátivo con respuestas no oportunas. </t>
  </si>
  <si>
    <t xml:space="preserve">Guía de procedimental utilizada como apoyo interno del Subproceso para la creación de las listas de chequeo. 
Realizar la revisión, actualización y creación de documentación en el SGC. </t>
  </si>
  <si>
    <t xml:space="preserve">El diseño del plan de formación y capacitación se presentan riesgos que se materializan con el incumplimiento de los capacitadores, fallas logísticas e inasistencia de los capacitadores. </t>
  </si>
  <si>
    <t>Capacitador.</t>
  </si>
  <si>
    <t>Por motivos de fuerza mayor.</t>
  </si>
  <si>
    <t xml:space="preserve">Porque se presentan faltas de claridad en las condiciones de la contratación.
</t>
  </si>
  <si>
    <t>Porque se presente un caso fortuito.</t>
  </si>
  <si>
    <t>Hecho externo</t>
  </si>
  <si>
    <t xml:space="preserve">Por un hecho imprevisible: alteración del orden público, pandemias. </t>
  </si>
  <si>
    <t xml:space="preserve">Porque nos obliga a un replanteamiento en la aplicación del presupuesto de acuerdo a las nuevas condiciones. </t>
  </si>
  <si>
    <t xml:space="preserve">Porque se requiere nuevos procesos y replanteamiento de las actividades programadas y la priorización de los temas a tratar. </t>
  </si>
  <si>
    <t xml:space="preserve">Implementar en las actividades ofrecidas dentro del plan de entrenamiento y capacitación  modalidades remotas a través de las herramientas TICs. </t>
  </si>
  <si>
    <t xml:space="preserve">Actividades de Formación en modalidad virtual </t>
  </si>
  <si>
    <t>Porque no se prevé un orden en el cronograma a realizarse.</t>
  </si>
  <si>
    <t>Porque se posponen los canales de comunicación por medio de los cuales se concretan particularidades del desarrollo de la jornada.</t>
  </si>
  <si>
    <t>Porque no se realiza una planeación anticipada respecto al desarrollo de toda la jornada.</t>
  </si>
  <si>
    <t xml:space="preserve"> - Funcionario 
 - Subproceso de FP
- Comunidad UIS</t>
  </si>
  <si>
    <t xml:space="preserve">Por mal diseño de la capacitación, donde los asistentes no se encuentran conformes con el espacio, contenidos y manejo del tema por el expositor. </t>
  </si>
  <si>
    <t xml:space="preserve">Porque se prevé un horario extra laboral o los jefes de las unidades niegan los permisos de asistencia en horarios laborales.  </t>
  </si>
  <si>
    <t>Insuficiencia en el alcance de los temas a tratar.</t>
  </si>
  <si>
    <t>Acta de compromiso por parte de la comunidad UIS y del jefe inmediato, en la cual se prevé determinada sanción si se genera el incumplimiento.</t>
  </si>
  <si>
    <t xml:space="preserve">Consolidar la base de datos, producto de la evaluación de desempeño realizada por los jefes inmediatos y de las consultas o solicitudes remitidas, donde se identifican los temas más relevantes e incidentes para fortalecer la capacitación de los funcionarios. </t>
  </si>
  <si>
    <t>.</t>
  </si>
  <si>
    <t>funcionario objeto de valoración</t>
  </si>
  <si>
    <t>El funcionario no adjunta certificados de experiencia completos o no son legibles</t>
  </si>
  <si>
    <t>El funcionario desconoce los criterios que se toman en cuenta para la valoración de hoja de vida</t>
  </si>
  <si>
    <t>El funcionario desconoce el procedimiento de valoración de hoja de vida</t>
  </si>
  <si>
    <t xml:space="preserve">-Guía paso a paso para el proceso de valoración de hoja de vida que incluya entre otros aspectos: especificación de las características que deben cumplir los soportes, revisar los registros de todas las modalidades de contratación existentes con la Universidad e incluirlos en la experiencia laboral   
-Solicita a la UAA documentación completa una vez se informa de la vinculación del profesional, así mismo se hace contacto con el futuro funcionario explicando que de la entrega completa de los soportes de educación y experiencia dependerá el salario asignado. 
'- Seguimiento trimestral de las valoraciones emitidas por el subproceso APA
</t>
  </si>
  <si>
    <t>Profesional APA</t>
  </si>
  <si>
    <t>Aplicar los criterios de valoración erróneamente</t>
  </si>
  <si>
    <t>Las normas existentes al respecto no son precisas.</t>
  </si>
  <si>
    <t xml:space="preserve">Porque el funcionario encargado de la valoración no aplica la guía de valoración </t>
  </si>
  <si>
    <t>Funcionario que renuncia</t>
  </si>
  <si>
    <t>El funcionario presenta la renuncia sin anticipación</t>
  </si>
  <si>
    <t>El funcionario no conoce los tiempos pertinentes para que la renuncia quede en firme y sea notificada</t>
  </si>
  <si>
    <t xml:space="preserve">Información a los funcionarios en las jornadas de inducción y reinducción en el proceso de presentación de renuncias. </t>
  </si>
  <si>
    <t>Auxiliar APA</t>
  </si>
  <si>
    <t>El auxiliar no reporta oportunamente a ACS la situación administrativa</t>
  </si>
  <si>
    <t>El auxiliar no tiene presente las fechas limite para el reporte de novedades al subproceso ACS.</t>
  </si>
  <si>
    <t>El auxiliar recibe y tramita las renuncias en el ultimo día de reporte de novedades o posterior al mismo.</t>
  </si>
  <si>
    <t xml:space="preserve">Correo mensual con las novedades consolidadas enviado al subproceso de ACS, fecha de entrega máxima 20 de cada mes. </t>
  </si>
  <si>
    <t>Unidad contratante/gestora</t>
  </si>
  <si>
    <t>Reporte extemporáneo de prórroga</t>
  </si>
  <si>
    <t>la Unidad desconoce los tiempos requeridos para el trámite de prórroga</t>
  </si>
  <si>
    <t>No existe un procedimiento establecido para el trámite y notificación de prórroga</t>
  </si>
  <si>
    <t xml:space="preserve">- Implementación de trámite virtual a través de correo electrónico a los jefes de las UAA, solicitando confirmación de prorrogas  terminación de vinculación.
- Base de datos de Excel con alarmas que permite identificar las prorrogas con vencimiento en el siguiente mes
- Establecer seguimiento quincenal de las solicitudes procesadas o pendientes de prórroga. </t>
  </si>
  <si>
    <t>Olvido de las fechas de vencimiento del personal</t>
  </si>
  <si>
    <t>No existe un sistema de alarma para recordar los vencimientos de los funcionarios</t>
  </si>
  <si>
    <t>funcionario objeto del trámite</t>
  </si>
  <si>
    <t>El funcionario presenta el permiso sin anticipación</t>
  </si>
  <si>
    <t>El funcionario no conoce los tiempos pertinentes para que el permiso sea autorizado y quede en firme.</t>
  </si>
  <si>
    <t>No existe un procedimiento que estipule los tiempos de entrega y tramite de permisos</t>
  </si>
  <si>
    <t xml:space="preserve">Solictudes de permisos realizadas por los funcionarios de manera inoportuna </t>
  </si>
  <si>
    <t>Demoras en realizar la cotización y en entregar la producción</t>
  </si>
  <si>
    <t>El contratista tiene baja capacidad de respuesta rápida y tiempos largos de entrega</t>
  </si>
  <si>
    <t>El contratista debe atender simultáneamente clientes potenciales y los tiempos para cada uno son estandarizados internamente</t>
  </si>
  <si>
    <t xml:space="preserve"> - Inicio de trámite de solicitud de cotización en febrero.
 - Elegir proveedores de la región.
- aplica lineamientos de la guia para selección de proveedores de dotación subproceso APA</t>
  </si>
  <si>
    <t>No se empieza el trámite de solicitud de cotizaciones a tiempo</t>
  </si>
  <si>
    <t xml:space="preserve">No se tiene control sobre los tiempos de respuesta de los proveedores. </t>
  </si>
  <si>
    <t xml:space="preserve">Dependemos de cantidades, disponibilidad de insumos, tiempo de producción y de la ubicación del proveedor seleccionado. </t>
  </si>
  <si>
    <t xml:space="preserve">El subproceso de APD realiza todas las actividades requeridas por los funcionarios docentes de la Universidad en las diferentes modalidades que existen: carrera, ocasional temporal, ocasional especial y cátedra, desde el momento en que la Universidad realiza el ofrecimiento para la vinculación hasta su retiro de la institución. 
Entre las actividades de mayor impacto se encuentran:  Valoración de la hoja de vida de los profesores, el trámite para los ascensos de categoría, la validación de la productividad académica de los profesores planta, el reporte de los extranjeros que se contraten o visiten la UIS. Gestiones inoportunas e ineficientes en estas actividades representan impactos negativos en la imagen del proceso de TH, atenta contra el bienestar de los funcionarios y conlleva al reproceso que afectan tanto los tiempos de respuesta como el control sobre los resultados de la DRH. 
</t>
  </si>
  <si>
    <t>Porque no hay claridad en los documentos que el profesor debe adjuntar como soporte de la hoja de vida</t>
  </si>
  <si>
    <t>Porque en el formato FTH.170, Documentos necesario para contratación docente cátedra, no especifica los parámetros que deben contener los certificados de experiencia docente.</t>
  </si>
  <si>
    <t>Porque faltaría actualizar el formato FTH.170, Documentos necesario para contratación docente cátedra</t>
  </si>
  <si>
    <t>Formato actualizado</t>
  </si>
  <si>
    <t xml:space="preserve">Porque hay demora en la respuesta de los consejos de Escuela o coordinaciones de sede. </t>
  </si>
  <si>
    <t>Porque no está establecido un tiempo de respuesta.</t>
  </si>
  <si>
    <t>Porque no hay un procedimiento.</t>
  </si>
  <si>
    <t>Crear, publicar y divulgar  procedimiento para las solicitudes de cambio de categoria de docentes cátedra, que incluya entre otras actividades solicitud por correo electrónico a los Directores de la Escuela o Departamento de los trámites de ascenso de categoría pendientes.</t>
  </si>
  <si>
    <t xml:space="preserve">Porque en la convocatoria a Concurso Docente no se especifican los parámetros que deben cumplir los certificados de experiencia calificada </t>
  </si>
  <si>
    <t>Porque no se ha planteado la observación a Vicerrectoría Académica</t>
  </si>
  <si>
    <t>Docente 
Sistema CIARP</t>
  </si>
  <si>
    <t>Porque se incluyen en el Sistema CIARP, los datos incompletos de la productividad académica</t>
  </si>
  <si>
    <t xml:space="preserve">Aplicar y calcular valores incorrectos, por concepto de factores salariales y prestacionales, aportes a la seguridad social y deducidos, en el desarrollo de los procedimientos de liquidación de nómina mensual, semestral y anual del personal vinculado en las diferentes modalidades, debido al reporte no oportuno de las novedades y situaciones administrativas; estas desviaciones del proceso generan reprocesos, afectación al bienestar de los funcionarios, acciones correctivas a los procesos de la DRH, así como la atención y respuesta a quejas y reclamos.  </t>
  </si>
  <si>
    <t>Asuntos Personal Docente                   Asuntos Personal Administrativo   Formación de Personal
Asuntos pensionales</t>
  </si>
  <si>
    <t>No entrega de los actos administrativos.</t>
  </si>
  <si>
    <t xml:space="preserve">No se conocía el procedimiento </t>
  </si>
  <si>
    <t xml:space="preserve">-Guía por parte del proceso ACS que se compartió con los demás subproceso donde se relacionan los tiempos oportunos para el reporte de las diferentes novedades
- Planeación mensual de procesos de liquidación de nómina
- Divulgación de planeación de activdades con los subprocesos de la DGTH. </t>
  </si>
  <si>
    <t>Asuntos Personal Docente                   Asuntos Personal Administrativo   Formación de Personal 
Asuntos Pensionales</t>
  </si>
  <si>
    <t>El proceso de reporte y liquidación en su mayor parte es de forma manual</t>
  </si>
  <si>
    <t xml:space="preserve">El Sistema de Información no genera el soporte esperado </t>
  </si>
  <si>
    <t>El Sistema de Información no cuenta con alertas referentes a estos casos</t>
  </si>
  <si>
    <t>Asuntos Personal Docente                   Asuntos Personal Administrativo   Formación de Personal
Asuntos Pensionales</t>
  </si>
  <si>
    <t xml:space="preserve">El Sistema de Información no da el soporte esperado </t>
  </si>
  <si>
    <t>El Sistema de Información no permite hacer cruce de la misma persona, cuando esta pertenece a diferentes modalidades de contratación.</t>
  </si>
  <si>
    <t>Funcionarios                              Entidades financieras</t>
  </si>
  <si>
    <t>No reportan las novedades en los tiempos establecidos para el proceso de nómina.</t>
  </si>
  <si>
    <t>El funcionario tiene varios descuentos que no se pueden aplicar a la vez</t>
  </si>
  <si>
    <t xml:space="preserve">-Informar personalmente a los funcionarios y entidades financieras las fechas establecidas para entrega de novedades
-Circular informativa sobre el tema a los funcionarios de la Universidad
- Informar en las jornadas de inducción y reinducción sobre la gestión de aplicación de descuentos 
</t>
  </si>
  <si>
    <t xml:space="preserve">UISALUD                                                          Funcionarios </t>
  </si>
  <si>
    <t>No reportan las incapacidades en los tiempos establecidos para el proceso de nómina.</t>
  </si>
  <si>
    <t>El Sistema de Información algunas veces no liquida correctamente las incapacidades</t>
  </si>
  <si>
    <t>-Circular enviada por la División de Gestión de Talento Humano
- Realiza seguimiento mensual a páginas y aplicaciones de la EPS y ARL donde se hace seguimiento a las incapacidades reportadas</t>
  </si>
  <si>
    <t xml:space="preserve">- Socializar con los jefes de UAA de las implicaciones del reporte tardio o no reporte de las incapacidades de los funcionarios adscritos a su unidad. </t>
  </si>
  <si>
    <t>Subproceso ACS</t>
  </si>
  <si>
    <t xml:space="preserve">Acción de divulgación </t>
  </si>
  <si>
    <t>Corresponde a las impresiones negativas que tiene el funcionario respecto a sus condiciones de vida dentro y fuera del trabajo, asociadas principalmente, al buen trato, reconocimiento y compensación</t>
  </si>
  <si>
    <t>Porque el horario afecta la actividad laboral</t>
  </si>
  <si>
    <t>Porque no se consulta el horario de las actividades con el jefe/director de unidad</t>
  </si>
  <si>
    <t>Porque no se gestiona el compromiso del jefe/director de la unidad en un plan de trabajo</t>
  </si>
  <si>
    <t xml:space="preserve">
- Planear las actividades de bienestar dirigidas a cada UAA  con los jefes/directores de cada unidad. 
- Realizar socialización con los jefes/directores de la unidad para establecer el plan de trabajo previo a las actividades. 
-Realizar semestralmente programación y socializar con Rectoría las actividades masivas.</t>
  </si>
  <si>
    <t>Porque los funcionarios desconocen la existencia de los mecanismos resolución pacífica de conflictos</t>
  </si>
  <si>
    <t>Porque la información corresponde a diferentes mecanismos, que puede confundir a los funcionarios</t>
  </si>
  <si>
    <t>Porque no se cuenta con estrategias de divulgación efectivas</t>
  </si>
  <si>
    <t>Porque no se cuenta con actividades dirigidas a esta población</t>
  </si>
  <si>
    <t>Porque no se ha identificado la población objeto</t>
  </si>
  <si>
    <t>Porque no se proyecta un presupuesto y un programa específico para la población</t>
  </si>
  <si>
    <t>Profesional SST</t>
  </si>
  <si>
    <t>Porque no hay claridad de la normatividad en SST aplicable a Universidad</t>
  </si>
  <si>
    <t xml:space="preserve">Por falta de divulgación </t>
  </si>
  <si>
    <t>No se aplica de manera general por el equipo que implementa y las UAA</t>
  </si>
  <si>
    <t>Subproceso SST y SGC</t>
  </si>
  <si>
    <t>Listados actualizados</t>
  </si>
  <si>
    <t>Profesional SST  y 
 UAA</t>
  </si>
  <si>
    <t xml:space="preserve"> - Seguimiento a actividades del Plan de trabajo.
 - Evaluaciones periódicas de los estándares mínimos del SG-SST
 - Implementación en las UAA del Procedimiento para la identificación de peligros, evaluación y valoración de riesgos y establecimiento de controles PTH.21
-Información por correo electrónico de los controles a los jefes de las UAA
- Herramienta en Excel que permite hacer seguimiento a los controles 
- Divulgar en las jornadas de inducción y reinducción los roles y responsabilidades en SST, así como los controles establecidos para mitigación de los riesgos.
</t>
  </si>
  <si>
    <t>Publicar y divulgar  reglamento de higiene y seguridad de la Universidad</t>
  </si>
  <si>
    <t>Publicar y divulgar   guía de manejo de contratistas de los temas relacionados con SST</t>
  </si>
  <si>
    <t>OBJETIVO DEL PROCESO: Asegurar y prestar los servicios de seguridad social en salud a todos sus afiliados, cotizantes o beneficiarios, con la implementación de programas de promoción de la salud y prevención, curación y rehabilitación  de la enfermedad en forma adecuada y oportuna.</t>
  </si>
  <si>
    <t>Actualización permanente en la base de datos de los  documentos aportados por el usuario  garantizando el archivo oportuno  en la carpeta  de afiliación   y cumplimiento RUAF</t>
  </si>
  <si>
    <t>Director UISALUD,
Profesional de Trabajo Social</t>
  </si>
  <si>
    <t>Nuevos usuarios con inducción /total de nuevos usuarios</t>
  </si>
  <si>
    <t>100% de usuarios afiliados con inducción.</t>
  </si>
  <si>
    <t>Casos Covid con seguimiento</t>
  </si>
  <si>
    <t>100% de casos covid con seguimiento</t>
  </si>
  <si>
    <t>Cumplimiento del plan de capacitación</t>
  </si>
  <si>
    <t>90% de cumplimiento de capacitaciones propuestas</t>
  </si>
  <si>
    <t xml:space="preserve">Estrategia articulada </t>
  </si>
  <si>
    <t>Estrategia articulada con la Universidad,  estructurada implementada.</t>
  </si>
  <si>
    <t>Numero de casos estudiados en juntas medicas</t>
  </si>
  <si>
    <t>Casos estudiados en juntas medicas</t>
  </si>
  <si>
    <r>
      <t xml:space="preserve">OBJETIVO DEL PROCESO: </t>
    </r>
    <r>
      <rPr>
        <sz val="10"/>
        <rFont val="Humanst521 BT"/>
        <family val="2"/>
      </rPr>
      <t>Gestionar los procesos comunicativos y el relacionamiento con el público de interés de la Institución, en concordancia con el desarrollo de sus funciones misionales (docencia, investigación y extensión) y la gestión administrativa.</t>
    </r>
  </si>
  <si>
    <t xml:space="preserve">UAA
Entorno
Responsables del proceso de comunicación institucional  
Red eléctrica,
Enlace en estudio, 
División de Mantenimiento Tecnológico, 
Proveedores de servicio de Mantenimiento
                                                                                                                                                                                                                                                                                                                                                                                                                                                                                                                                                                       Equipos tecnológicos para la elaboración de los productos comunicativos        
Factores externos agentes biológicos y físicos
</t>
  </si>
  <si>
    <t xml:space="preserve">Líder del Proceso, Coordinador de Televisión </t>
  </si>
  <si>
    <t xml:space="preserve">Renovar equipos equipos especializados para Televisión y redes sociales
</t>
  </si>
  <si>
    <t xml:space="preserve">Adquirir equipos especializados para Televisión 
(Lentes, tarjetas, baterías, cámara de video Go, audifinos, tripodes y aro de luz  )
</t>
  </si>
  <si>
    <t>Líder del Proceso</t>
  </si>
  <si>
    <t xml:space="preserve">Adquirir, 1 estaciones de edición audiovisual </t>
  </si>
  <si>
    <t>Interpretación inadecuada del insumo (información).</t>
  </si>
  <si>
    <t>Numero de emisiones de productos comunicativos divulgados por el proceso (participación en eventos externos (ferias comerciales), divulgación visual (afiches y volantes), televisión comunitaria, radio, flash informativos, catedra libre y redes sociales)</t>
  </si>
  <si>
    <t>Numero de emisiones de productos comunicativos divulgados por el proceso (Boletines informativos, flash informativos,  Catedra libre y redes sociales)</t>
  </si>
  <si>
    <t>video tutorial desarrollado</t>
  </si>
  <si>
    <r>
      <t xml:space="preserve">OBJETIVO DEL PROCESO: </t>
    </r>
    <r>
      <rPr>
        <sz val="10"/>
        <rFont val="Humanst521 BT"/>
        <family val="2"/>
      </rPr>
      <t xml:space="preserve">Gestionar y administrar los recursos y servicios de tecnologías de la información y comunicación - TICs - para el soporte de los procesos institucionales, mediante la modernización de la infraestructura de los servicios informáticos institucionales, el adecuado uso de los recursos y la innovación tecnológica, apoyando la consecución de los objetivos estratégicos y misionales de la Universidad.  </t>
    </r>
  </si>
  <si>
    <t>Solicitudes de los usuarios para modificación del software existente.</t>
  </si>
  <si>
    <t>Solicitud de actualización enviada</t>
  </si>
  <si>
    <t>Desconocimiento por parte de las UAA de los servicios, recursos y capacidades con que cuenta la DSI.</t>
  </si>
  <si>
    <t>Falta de divulgación de los servicios, recursos y capacidades con que cuenta la DSI.</t>
  </si>
  <si>
    <t>Ausencia de un lineamiento o política institucional para el desarrollo de aplicaciones o la prestación de servicios transversales.</t>
  </si>
  <si>
    <t xml:space="preserve">Descentralización de los sistemas de información y pérdida de control sobre los recursos de TI.  </t>
  </si>
  <si>
    <t>Catálogo de servicios de la DSI</t>
  </si>
  <si>
    <t xml:space="preserve">Jefe y personal de la DSI, Coordinadores y Técnicos de las Sedes Regionales. </t>
  </si>
  <si>
    <t xml:space="preserve">No se ha dado inicio a los procesos de adquisición de equipos o servicios para la actualización de la infraestructura existente. </t>
  </si>
  <si>
    <t>Servidor de respaldo y red de almacenamiento de respaldo (SAN)</t>
  </si>
  <si>
    <t>Respaldo eléctrico (Planta eléctrica, UPS y circuitos independientes) en las salas de servidores institucionales.</t>
  </si>
  <si>
    <t>Hacer un estudio de mercados con los diferentes ISP incluyendo la solución WAF (Web Application Firewall) y Soluciones Anti-DDoS (Distributed Denial of Service) para contratación de este servicio con los canales de Internet en 2022.</t>
  </si>
  <si>
    <t>Estudio de mercados realizado</t>
  </si>
  <si>
    <t>Planes de mantenimiento a la infraestructura tecnológica</t>
  </si>
  <si>
    <t>Equipo de apoyo TIC para soporte a la academia en presencialidad remota.</t>
  </si>
  <si>
    <t>Respaldo para el servicio de internet (dos canales funcionando simultáneamente)</t>
  </si>
  <si>
    <t>Desconocimiento por parte de los actores involucrados.</t>
  </si>
  <si>
    <t>Reuniones del equipo de Seguridad de la Información de la DSI</t>
  </si>
  <si>
    <t>-Política General
-Políticas Específicas
-Manual de Implementación
Aprobados por el Comité</t>
  </si>
  <si>
    <t>Administración de riesgos de seguridad digital</t>
  </si>
  <si>
    <t>Plan de seguridad y privacidad de la Información</t>
  </si>
  <si>
    <t>Plan de tratamiento de riesgos de seguridad y privacidad de la información</t>
  </si>
  <si>
    <r>
      <t xml:space="preserve">OBJETIVO DEL PROCESO: </t>
    </r>
    <r>
      <rPr>
        <sz val="10"/>
        <rFont val="Humanst521 BT"/>
        <family val="2"/>
      </rPr>
      <t>Contribuir a la formación integral de la comunidad universitaria y nutrir el proceso cultural de la región, mediante el desarrollo de actividades artísticas y culturales</t>
    </r>
  </si>
  <si>
    <t>Profesional                 CU (Sede Central)</t>
  </si>
  <si>
    <t>30 de Junio 2021</t>
  </si>
  <si>
    <t>Generación de alianzas  para mantener y/o aumentar la oferta de eventos cultrales dirigidos a la comunidad UIS y de extensión  (Sede Málaga, Sede Barbosa, Sede Bucaramanga)</t>
  </si>
  <si>
    <t xml:space="preserve">Baja inversión de recursos por parte de la universidad en propuestas culturales. 
</t>
  </si>
  <si>
    <t>Promoción de los Semileros de los Grupos Artísticos de las sedes regionales (Sede Málaga, Sede Socorro, Sede Barbosa, Sede Barranca)</t>
  </si>
  <si>
    <t xml:space="preserve">
No asignación de recursos a la sedes regionales para la ejecución de actividades artísticas y culturales por centralización de los recursos en la Sede central (Sede Barbosa, Sede Málaga, Sede Socorro, Sede Barranca)</t>
  </si>
  <si>
    <t xml:space="preserve"> 
Bajo interés de aliados y patrocinadores en realizar eventos culturales y artísticos con la universidad.</t>
  </si>
  <si>
    <t>Existen otros teatos
Existen otros espacios culturales de interés para aliados y patrocinadores</t>
  </si>
  <si>
    <t>*Profesional  (Sede Barrancabermeja)  *Profesional                 CU (Sede Central)</t>
  </si>
  <si>
    <t xml:space="preserve">Calendario cultural en medios sociales actualizado  (Sede Central, Sede Barrancabermeja) </t>
  </si>
  <si>
    <t>31 de Junio 2021</t>
  </si>
  <si>
    <t xml:space="preserve"> Divulgación de las actividades.</t>
  </si>
  <si>
    <r>
      <t xml:space="preserve">OBJETIVO DEL PROCESO: </t>
    </r>
    <r>
      <rPr>
        <sz val="10"/>
        <rFont val="Humanst521 BT"/>
        <family val="2"/>
      </rPr>
      <t>Orientar y asesorar a las Unidades Académico-Administrativas en la organización y conservación de los documentos y archivos de la Universidad Industrial de Santander, así como el control de los documentos y registros del Sistema de Gestión Integrado.</t>
    </r>
  </si>
  <si>
    <t>No entrega oportuna de las Comunicaciones Oficiales de la  Universidad y Sedes Regionales.</t>
  </si>
  <si>
    <r>
      <t>Procedimiento de Correspondencia Despachada y</t>
    </r>
    <r>
      <rPr>
        <b/>
        <sz val="10"/>
        <rFont val="Humanst521 BT"/>
        <family val="2"/>
      </rPr>
      <t xml:space="preserve"> </t>
    </r>
    <r>
      <rPr>
        <sz val="10"/>
        <rFont val="Humanst521 BT"/>
        <family val="2"/>
      </rPr>
      <t>Recibida
Uso de registros como los siguientes: 
Control de Correos Recibidos,                                                 
Entrega de Recomendados, 
Envío de Correspondencia, 
Devolución de Correspondencia Interna, 
Devolución de Correspondencia Externa    
Envío Correspondencia División Financiera,      
Correspondencia Externa devuelta por empresas de Mensajería,  
Prueba de Entrega de Correspondencia,                                                                    
Control de Entrega Correspondencia Guatiguará, 
Correspondencia envío especial, 
Entrega de copias correspondencia despachada,
Solicitud  Consulta de Documentos Radicados  
Formato de Control de Ventanilla Virtual.
Capacitaciones y acompañamiento permanente sobre la radicación de las comunicaciones oficiales despachadas y recibidas a través de todos los canales de comunicación dispuestos por la Universidad (correo electrónico, teléfono, teams, zoom, otros).</t>
    </r>
  </si>
  <si>
    <t xml:space="preserve">Capacitar uso de la Ventanilla Virtual </t>
  </si>
  <si>
    <t xml:space="preserve">Dirección de Certificación y Gestión Documental- </t>
  </si>
  <si>
    <t>Junio 30 2021</t>
  </si>
  <si>
    <t>Junio 30 2022</t>
  </si>
  <si>
    <t>No. de capacitaciones a los funciones de las UAA referente a la Ventanilla Virtual.</t>
  </si>
  <si>
    <t xml:space="preserve">Formato  publicado </t>
  </si>
  <si>
    <r>
      <rPr>
        <strike/>
        <sz val="10"/>
        <rFont val="Humanst521 BT"/>
        <family val="2"/>
      </rPr>
      <t xml:space="preserve">
</t>
    </r>
    <r>
      <rPr>
        <sz val="10"/>
        <rFont val="Humanst521 BT"/>
        <family val="2"/>
      </rPr>
      <t>Fallas en la gestión de Organización Documental al no aplicar adecuadamente las Tablas de Retención Documental tanto en soporte físico como electrónico.</t>
    </r>
  </si>
  <si>
    <t>Instructivo para la Organización de Archivos de Gestión.
Tablas de Retención actualizadas por las UAA
Hoja de Control de Documentos
Capacitación y asesoramiento a las UAA sobre la  Organización de Archivos de Gestión.
La Dirección de Servicios de Información conserva la información por medio de Backups con almacenamiento seguro.
Utilización del software Docu-ware para la conservación, uso y trazabilidad de la correspondencia recibida y despachada.</t>
  </si>
  <si>
    <t>Las Unidades Académico-Adminsitrativas  no realizan las transferencias de documentos al archivo central oportunamente  tanto en soporte físico como electrónico</t>
  </si>
  <si>
    <t xml:space="preserve">Instructivo para las Transferencias Documentales
Formato de Verificación y aprobación de Transferencia Documental
Hoja de Control de Documentos.               </t>
  </si>
  <si>
    <t>Instructivo socializado</t>
  </si>
  <si>
    <t xml:space="preserve">Tablas de Retención Documental actualizadas por las UAA.
Cronograma anual de Transferencia Documental  
</t>
  </si>
  <si>
    <t>UAA  
Archivos de Gestión, Central e Histórico</t>
  </si>
  <si>
    <t xml:space="preserve">Control de Temperatura y Humedad Relativa
Seguimiento al Mantenimiento Preventivo de los Equipos, realizado por el Proceso de Recursos Tecnológicos
Plan de Conservación de Documentos SIC
Espacio físico para el Archivo Central e Histórico en el edificio de administración 3
Utilización del software Docu-ware para la conservación, uso y trazabilidad de la correspondencia recibida y despachada.
</t>
  </si>
  <si>
    <t>Socializar el Plan de Conservación Documental(SIC)</t>
  </si>
  <si>
    <t>Junio30 de 2021</t>
  </si>
  <si>
    <t>Septiembre 30 2021</t>
  </si>
  <si>
    <t>Plan de Conservación (SIC) codificado con Calidad</t>
  </si>
  <si>
    <t xml:space="preserve">Elaborar del Instructivo de Documentos Digitales e Hibridos </t>
  </si>
  <si>
    <t>Trabajar en el diseño e Infraestructura Tecnológica para el almacenamiento y gestión de los Archivos Digitales(Pandemia) e Electrónicos</t>
  </si>
  <si>
    <t>Lider del Proceso de Gestión Documental-Vicerrectoría Administrativa</t>
  </si>
  <si>
    <t>Software implementado</t>
  </si>
  <si>
    <t xml:space="preserve">Instructivo de Eliminación Documental  
Acta de Eliminación Documental </t>
  </si>
  <si>
    <t>MAPA DE RIESGOS CONSOLIDADO INSTITUCIONAL 
2021 - 2022</t>
  </si>
  <si>
    <t xml:space="preserve">Mapas de riesgos consolidado Institucional </t>
  </si>
  <si>
    <t>Sede</t>
  </si>
  <si>
    <t xml:space="preserve">23 procesos </t>
  </si>
  <si>
    <t>Los riesgos materializados fueron evidenciados al presentarse hallazgos en una  auditoría externa realizada por la Contraloría General de Santander a la vigencia 2021, en donde se encontraron eventualidades relacionados con temas contractuales, de seguimiento y algunos eventos financieros, por lo anterior la universidad y cada proceso responsable  estableció un plan de acción en el formato definido por el ente de control y adicionalmente se formularon acciones correctivas en el marco del sistema de gestión de calidad.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</si>
</sst>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0.00\ _€_-;\-* #,##0.00\ _€_-;_-* &quot;-&quot;??\ _€_-;_-@_-"/>
    <numFmt numFmtId="165" formatCode="0.0"/>
    <numFmt numFmtId="166" formatCode="[$-240A]d&quot; de &quot;mmmm&quot; de &quot;yyyy;@"/>
  </numFmts>
  <fonts count="57" x14ac:knownFonts="1">
    <font>
      <sz val="11"/>
      <color theme="1"/>
      <name val="Calibri"/>
      <family val="2"/>
      <scheme val="minor"/>
    </font>
    <font>
      <sz val="11"/>
      <color theme="1"/>
      <name val="Humanst521 BT"/>
      <family val="2"/>
    </font>
    <font>
      <b/>
      <sz val="11"/>
      <color theme="0"/>
      <name val="Humanst521 BT"/>
      <family val="2"/>
    </font>
    <font>
      <b/>
      <sz val="11"/>
      <name val="Humanst521 BT"/>
      <family val="2"/>
    </font>
    <font>
      <b/>
      <sz val="11"/>
      <color theme="1"/>
      <name val="Humanst521 BT"/>
      <family val="2"/>
    </font>
    <font>
      <sz val="11"/>
      <name val="Humanst521 BT"/>
      <family val="2"/>
    </font>
    <font>
      <sz val="11"/>
      <color theme="1"/>
      <name val="Calibri"/>
      <family val="2"/>
      <scheme val="minor"/>
    </font>
    <font>
      <b/>
      <sz val="16"/>
      <color theme="0"/>
      <name val="Humanst521 BT"/>
      <family val="2"/>
    </font>
    <font>
      <b/>
      <sz val="11"/>
      <color rgb="FF000000"/>
      <name val="Humanst521 BT"/>
      <family val="2"/>
    </font>
    <font>
      <sz val="11"/>
      <color rgb="FF000000"/>
      <name val="Humanst521 BT"/>
      <family val="2"/>
    </font>
    <font>
      <sz val="10"/>
      <name val="Arial"/>
      <family val="2"/>
    </font>
    <font>
      <sz val="11"/>
      <color indexed="8"/>
      <name val="Calibri"/>
      <family val="2"/>
    </font>
    <font>
      <sz val="11"/>
      <name val="Calibri"/>
      <family val="2"/>
      <scheme val="minor"/>
    </font>
    <font>
      <sz val="10"/>
      <color theme="1"/>
      <name val="Humanst521 BT"/>
      <family val="2"/>
    </font>
    <font>
      <b/>
      <sz val="9"/>
      <color indexed="81"/>
      <name val="Tahoma"/>
      <family val="2"/>
    </font>
    <font>
      <sz val="9"/>
      <color indexed="81"/>
      <name val="Tahoma"/>
      <family val="2"/>
    </font>
    <font>
      <b/>
      <sz val="10"/>
      <color theme="1"/>
      <name val="Humanst521 BT"/>
      <family val="2"/>
    </font>
    <font>
      <u/>
      <sz val="13.75"/>
      <color theme="10"/>
      <name val="Calibri"/>
      <family val="2"/>
    </font>
    <font>
      <u/>
      <sz val="13.75"/>
      <color theme="10"/>
      <name val="Humanst521 BT"/>
      <family val="2"/>
    </font>
    <font>
      <b/>
      <sz val="18"/>
      <color theme="0"/>
      <name val="Humanst521 BT"/>
      <family val="2"/>
    </font>
    <font>
      <sz val="11"/>
      <color theme="0"/>
      <name val="Humanst521 BT"/>
      <family val="2"/>
    </font>
    <font>
      <sz val="11"/>
      <color theme="10"/>
      <name val="Humanst521 BT"/>
      <family val="2"/>
    </font>
    <font>
      <sz val="10"/>
      <color theme="1"/>
      <name val="Calibri"/>
      <family val="2"/>
      <scheme val="minor"/>
    </font>
    <font>
      <b/>
      <sz val="10"/>
      <color rgb="FF000000"/>
      <name val="Humanst521 BT"/>
      <family val="2"/>
    </font>
    <font>
      <sz val="11"/>
      <color rgb="FFFF0000"/>
      <name val="Humanst521 BT"/>
      <family val="2"/>
    </font>
    <font>
      <sz val="8"/>
      <name val="Calibri"/>
      <family val="2"/>
      <scheme val="minor"/>
    </font>
    <font>
      <u/>
      <sz val="11"/>
      <color theme="10"/>
      <name val="Humanst521 BT"/>
      <family val="2"/>
    </font>
    <font>
      <b/>
      <sz val="12"/>
      <color theme="0"/>
      <name val="Humanst521 BT"/>
      <family val="2"/>
    </font>
    <font>
      <sz val="11"/>
      <color rgb="FF9C5700"/>
      <name val="Calibri"/>
      <family val="2"/>
      <scheme val="minor"/>
    </font>
    <font>
      <b/>
      <sz val="11"/>
      <color theme="1"/>
      <name val="Humanst521 BT"/>
      <family val="2"/>
    </font>
    <font>
      <sz val="11"/>
      <color theme="1"/>
      <name val="Humanst521 BT"/>
      <family val="2"/>
    </font>
    <font>
      <b/>
      <sz val="11"/>
      <color rgb="FF000000"/>
      <name val="Humanst521 BT"/>
      <family val="2"/>
    </font>
    <font>
      <sz val="11"/>
      <color rgb="FFFF0000"/>
      <name val="Humanst521 BT"/>
      <family val="2"/>
    </font>
    <font>
      <sz val="11.5"/>
      <color rgb="FFFF0000"/>
      <name val="Humanst521 BT"/>
      <family val="2"/>
    </font>
    <font>
      <sz val="11"/>
      <name val="Humanst521 BT"/>
      <family val="2"/>
    </font>
    <font>
      <b/>
      <sz val="11"/>
      <name val="Humanst521 BT"/>
      <family val="2"/>
    </font>
    <font>
      <u/>
      <sz val="11"/>
      <name val="Humanst521 BT"/>
      <family val="2"/>
    </font>
    <font>
      <sz val="11"/>
      <color rgb="FF000000"/>
      <name val="Humanst521 BT"/>
      <family val="2"/>
    </font>
    <font>
      <u/>
      <sz val="11"/>
      <color rgb="FF000000"/>
      <name val="Humanst521 BT"/>
      <family val="2"/>
    </font>
    <font>
      <sz val="11"/>
      <color indexed="8"/>
      <name val="Humanst521 BT"/>
      <family val="2"/>
    </font>
    <font>
      <b/>
      <sz val="11"/>
      <color indexed="8"/>
      <name val="Humanst521 BT"/>
      <family val="2"/>
    </font>
    <font>
      <u/>
      <sz val="11"/>
      <color theme="10"/>
      <name val="Humanst521 BT"/>
      <family val="2"/>
    </font>
    <font>
      <i/>
      <sz val="11"/>
      <name val="Humanst521 BT"/>
      <family val="2"/>
    </font>
    <font>
      <b/>
      <sz val="13"/>
      <color indexed="8"/>
      <name val="Humanst521 BT"/>
      <family val="2"/>
    </font>
    <font>
      <sz val="10"/>
      <name val="Humanst521 BT"/>
      <family val="2"/>
    </font>
    <font>
      <b/>
      <sz val="10"/>
      <name val="Humanst521 BT"/>
      <family val="2"/>
    </font>
    <font>
      <u/>
      <sz val="10"/>
      <name val="Humanst521 BT"/>
      <family val="2"/>
    </font>
    <font>
      <sz val="10"/>
      <color rgb="FFFF0000"/>
      <name val="Humanst521 BT"/>
      <family val="2"/>
    </font>
    <font>
      <b/>
      <sz val="18"/>
      <color theme="1"/>
      <name val="Humanst521 BT"/>
      <family val="2"/>
    </font>
    <font>
      <sz val="8"/>
      <color theme="1"/>
      <name val="Calibri"/>
      <family val="2"/>
      <scheme val="minor"/>
    </font>
    <font>
      <sz val="12"/>
      <color rgb="FF000000"/>
      <name val="Humanst521 BT"/>
      <family val="2"/>
    </font>
    <font>
      <b/>
      <sz val="12"/>
      <color rgb="FF000000"/>
      <name val="Humanst521 BT"/>
      <family val="2"/>
    </font>
    <font>
      <b/>
      <i/>
      <sz val="10"/>
      <name val="Humanst521 BT"/>
      <family val="2"/>
    </font>
    <font>
      <strike/>
      <sz val="10"/>
      <name val="Humanst521 BT"/>
      <family val="2"/>
    </font>
    <font>
      <i/>
      <sz val="10"/>
      <name val="Humanst521 BT"/>
      <family val="2"/>
    </font>
    <font>
      <u/>
      <sz val="10"/>
      <name val="Arial"/>
      <family val="2"/>
    </font>
    <font>
      <sz val="13.75"/>
      <name val="Calibri"/>
      <family val="2"/>
    </font>
  </fonts>
  <fills count="36">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C000"/>
        <bgColor indexed="64"/>
      </patternFill>
    </fill>
    <fill>
      <patternFill patternType="solid">
        <fgColor rgb="FFBFBFBF"/>
        <bgColor indexed="64"/>
      </patternFill>
    </fill>
    <fill>
      <patternFill patternType="solid">
        <fgColor rgb="FFC0000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2"/>
        <bgColor indexed="64"/>
      </patternFill>
    </fill>
    <fill>
      <patternFill patternType="solid">
        <fgColor theme="4"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theme="7" tint="0.79998168889431442"/>
        <bgColor indexed="64"/>
      </patternFill>
    </fill>
    <fill>
      <patternFill patternType="solid">
        <fgColor rgb="FFFFEB9C"/>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rgb="FFFFFFFF"/>
        <bgColor rgb="FF000000"/>
      </patternFill>
    </fill>
    <fill>
      <patternFill patternType="solid">
        <fgColor theme="0"/>
        <bgColor rgb="FF000000"/>
      </patternFill>
    </fill>
    <fill>
      <patternFill patternType="solid">
        <fgColor indexed="9"/>
        <bgColor indexed="64"/>
      </patternFill>
    </fill>
    <fill>
      <patternFill patternType="solid">
        <fgColor rgb="FFFCE4D6"/>
        <bgColor indexed="64"/>
      </patternFill>
    </fill>
    <fill>
      <patternFill patternType="solid">
        <fgColor rgb="FFDDEBF7"/>
        <bgColor indexed="64"/>
      </patternFill>
    </fill>
    <fill>
      <patternFill patternType="solid">
        <fgColor theme="7"/>
        <bgColor indexed="64"/>
      </patternFill>
    </fill>
    <fill>
      <patternFill patternType="solid">
        <fgColor rgb="FFD9D9D9"/>
        <bgColor indexed="64"/>
      </patternFill>
    </fill>
    <fill>
      <patternFill patternType="solid">
        <fgColor rgb="FFED7D31"/>
        <bgColor indexed="64"/>
      </patternFill>
    </fill>
    <fill>
      <patternFill patternType="solid">
        <fgColor theme="4" tint="0.59999389629810485"/>
        <bgColor indexed="64"/>
      </patternFill>
    </fill>
    <fill>
      <patternFill patternType="solid">
        <fgColor theme="5"/>
        <bgColor indexed="64"/>
      </patternFill>
    </fill>
    <fill>
      <patternFill patternType="solid">
        <fgColor theme="7" tint="0.59999389629810485"/>
        <bgColor indexed="64"/>
      </patternFill>
    </fill>
    <fill>
      <patternFill patternType="solid">
        <fgColor rgb="FF92D050"/>
        <bgColor rgb="FFFFFFFF"/>
      </patternFill>
    </fill>
    <fill>
      <patternFill patternType="solid">
        <fgColor rgb="FFFFFFFF"/>
        <bgColor rgb="FFFFFFFF"/>
      </patternFill>
    </fill>
  </fills>
  <borders count="77">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style="thin">
        <color indexed="64"/>
      </left>
      <right/>
      <top style="thin">
        <color indexed="64"/>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style="thin">
        <color indexed="64"/>
      </left>
      <right/>
      <top style="thin">
        <color rgb="FF000000"/>
      </top>
      <bottom style="thin">
        <color indexed="64"/>
      </bottom>
      <diagonal/>
    </border>
    <border>
      <left/>
      <right style="thin">
        <color indexed="64"/>
      </right>
      <top/>
      <bottom/>
      <diagonal/>
    </border>
    <border>
      <left style="thin">
        <color auto="1"/>
      </left>
      <right style="thin">
        <color auto="1"/>
      </right>
      <top/>
      <bottom/>
      <diagonal/>
    </border>
    <border>
      <left style="thin">
        <color indexed="64"/>
      </left>
      <right/>
      <top/>
      <bottom/>
      <diagonal/>
    </border>
    <border>
      <left style="thin">
        <color rgb="FF000000"/>
      </left>
      <right/>
      <top style="thin">
        <color indexed="64"/>
      </top>
      <bottom/>
      <diagonal/>
    </border>
    <border>
      <left style="thin">
        <color indexed="64"/>
      </left>
      <right style="thin">
        <color indexed="64"/>
      </right>
      <top/>
      <bottom style="thin">
        <color rgb="FF000000"/>
      </bottom>
      <diagonal/>
    </border>
    <border>
      <left style="thin">
        <color indexed="64"/>
      </left>
      <right style="thin">
        <color indexed="64"/>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indexed="64"/>
      </right>
      <top style="thin">
        <color indexed="64"/>
      </top>
      <bottom/>
      <diagonal/>
    </border>
    <border>
      <left style="thin">
        <color rgb="FF000000"/>
      </left>
      <right/>
      <top style="thin">
        <color rgb="FF000000"/>
      </top>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right style="thin">
        <color rgb="FF000000"/>
      </right>
      <top style="thin">
        <color indexed="64"/>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bottom style="thin">
        <color indexed="64"/>
      </bottom>
      <diagonal/>
    </border>
    <border>
      <left style="thin">
        <color indexed="64"/>
      </left>
      <right style="thin">
        <color rgb="FF000000"/>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indexed="64"/>
      </left>
      <right style="thin">
        <color rgb="FF000000"/>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right style="thin">
        <color indexed="23"/>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rgb="FF000000"/>
      </left>
      <right style="thin">
        <color rgb="FF000000"/>
      </right>
      <top/>
      <bottom/>
      <diagonal/>
    </border>
    <border>
      <left style="thin">
        <color rgb="FF000000"/>
      </left>
      <right style="thin">
        <color rgb="FF000000"/>
      </right>
      <top style="thin">
        <color indexed="64"/>
      </top>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6" fillId="0" borderId="0"/>
    <xf numFmtId="0" fontId="17" fillId="0" borderId="0" applyNumberFormat="0" applyFill="0" applyBorder="0" applyAlignment="0" applyProtection="0">
      <alignment vertical="top"/>
      <protection locked="0"/>
    </xf>
    <xf numFmtId="0" fontId="10" fillId="0" borderId="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 fillId="0" borderId="0"/>
    <xf numFmtId="0" fontId="26" fillId="0" borderId="0" applyNumberFormat="0" applyFill="0" applyBorder="0" applyAlignment="0" applyProtection="0"/>
    <xf numFmtId="0" fontId="28" fillId="19" borderId="0" applyNumberFormat="0" applyBorder="0" applyAlignment="0" applyProtection="0"/>
  </cellStyleXfs>
  <cellXfs count="1575">
    <xf numFmtId="0" fontId="0" fillId="0" borderId="0" xfId="0"/>
    <xf numFmtId="0" fontId="1" fillId="0" borderId="0" xfId="0" applyFont="1"/>
    <xf numFmtId="0" fontId="2" fillId="0" borderId="0" xfId="0" applyFont="1" applyAlignment="1">
      <alignment horizontal="center" vertical="center"/>
    </xf>
    <xf numFmtId="0" fontId="3" fillId="0" borderId="0" xfId="0" applyFont="1" applyAlignment="1">
      <alignment horizontal="center" vertical="center"/>
    </xf>
    <xf numFmtId="0" fontId="5" fillId="0" borderId="0" xfId="0" applyFont="1" applyAlignment="1">
      <alignment horizontal="right" vertical="center"/>
    </xf>
    <xf numFmtId="0" fontId="1" fillId="6" borderId="0" xfId="0" applyFont="1" applyFill="1"/>
    <xf numFmtId="0" fontId="1" fillId="3" borderId="0" xfId="0" applyFont="1" applyFill="1"/>
    <xf numFmtId="0" fontId="0" fillId="6" borderId="0" xfId="0" applyFill="1"/>
    <xf numFmtId="0" fontId="0" fillId="0" borderId="0" xfId="0" applyAlignment="1">
      <alignment horizontal="center" vertical="center"/>
    </xf>
    <xf numFmtId="0" fontId="1" fillId="0" borderId="0" xfId="0" applyFont="1" applyAlignment="1">
      <alignment wrapText="1"/>
    </xf>
    <xf numFmtId="0" fontId="1" fillId="0" borderId="0" xfId="0" applyFont="1" applyAlignment="1">
      <alignment horizontal="center" vertical="center"/>
    </xf>
    <xf numFmtId="0" fontId="1" fillId="0" borderId="0" xfId="0" applyFont="1" applyAlignment="1">
      <alignment horizontal="justify" vertical="center"/>
    </xf>
    <xf numFmtId="0" fontId="1" fillId="0" borderId="0" xfId="0" applyFont="1" applyAlignment="1">
      <alignment vertical="center"/>
    </xf>
    <xf numFmtId="0" fontId="9" fillId="0" borderId="2" xfId="0" applyFont="1" applyBorder="1" applyAlignment="1">
      <alignment horizontal="center" vertical="center" wrapText="1" readingOrder="1"/>
    </xf>
    <xf numFmtId="0" fontId="9" fillId="0" borderId="2" xfId="0" applyFont="1" applyBorder="1" applyAlignment="1">
      <alignment horizontal="left" vertical="center" wrapText="1" readingOrder="1"/>
    </xf>
    <xf numFmtId="0" fontId="1" fillId="0" borderId="0" xfId="0" applyFont="1" applyAlignment="1">
      <alignment horizontal="center" vertical="center" wrapText="1"/>
    </xf>
    <xf numFmtId="0" fontId="1" fillId="0" borderId="0" xfId="0" applyFont="1" applyAlignment="1">
      <alignment horizontal="center"/>
    </xf>
    <xf numFmtId="9" fontId="1" fillId="0" borderId="0" xfId="2" applyFont="1" applyAlignment="1">
      <alignment horizontal="center"/>
    </xf>
    <xf numFmtId="0" fontId="1" fillId="0" borderId="0" xfId="0" applyFont="1" applyAlignment="1">
      <alignment horizontal="justify"/>
    </xf>
    <xf numFmtId="0" fontId="5" fillId="0" borderId="0" xfId="0" applyFont="1"/>
    <xf numFmtId="0" fontId="1" fillId="6" borderId="0" xfId="0" applyFont="1" applyFill="1" applyAlignment="1">
      <alignment horizontal="center" vertical="center"/>
    </xf>
    <xf numFmtId="0" fontId="0" fillId="0" borderId="0" xfId="0" applyAlignment="1">
      <alignment vertical="center" wrapText="1"/>
    </xf>
    <xf numFmtId="0" fontId="5" fillId="0" borderId="2" xfId="0" applyFont="1" applyBorder="1" applyAlignment="1">
      <alignment horizontal="center" vertical="center" wrapText="1" readingOrder="1"/>
    </xf>
    <xf numFmtId="0" fontId="12" fillId="6" borderId="0" xfId="0" applyFont="1" applyFill="1"/>
    <xf numFmtId="0" fontId="0" fillId="6" borderId="0" xfId="0" applyFill="1" applyAlignment="1">
      <alignment horizontal="center" vertical="center"/>
    </xf>
    <xf numFmtId="0" fontId="0" fillId="6" borderId="0" xfId="0" applyFill="1" applyAlignment="1">
      <alignment vertical="center" wrapText="1"/>
    </xf>
    <xf numFmtId="0" fontId="5" fillId="6" borderId="0" xfId="0" applyFont="1" applyFill="1"/>
    <xf numFmtId="0" fontId="1" fillId="6" borderId="0" xfId="0" applyFont="1" applyFill="1" applyAlignment="1">
      <alignment horizontal="center" vertical="center" wrapText="1"/>
    </xf>
    <xf numFmtId="0" fontId="1" fillId="6" borderId="0" xfId="0" applyFont="1" applyFill="1" applyAlignment="1">
      <alignment horizontal="justify" vertical="center"/>
    </xf>
    <xf numFmtId="9" fontId="1" fillId="6" borderId="0" xfId="2" applyFont="1" applyFill="1" applyAlignment="1">
      <alignment horizontal="center"/>
    </xf>
    <xf numFmtId="0" fontId="21" fillId="0" borderId="2" xfId="6" applyFont="1" applyBorder="1" applyAlignment="1" applyProtection="1">
      <alignment horizontal="left" vertical="center" wrapText="1" readingOrder="1"/>
    </xf>
    <xf numFmtId="9" fontId="1" fillId="6" borderId="0" xfId="2" applyFont="1" applyFill="1"/>
    <xf numFmtId="9" fontId="8" fillId="3" borderId="10" xfId="0" applyNumberFormat="1" applyFont="1" applyFill="1" applyBorder="1" applyAlignment="1">
      <alignment horizontal="center" vertical="center" wrapText="1"/>
    </xf>
    <xf numFmtId="0" fontId="1" fillId="0" borderId="2" xfId="0" applyFont="1" applyBorder="1" applyAlignment="1">
      <alignment horizontal="center" vertical="center"/>
    </xf>
    <xf numFmtId="0" fontId="9" fillId="0" borderId="11" xfId="0" applyFont="1" applyBorder="1" applyAlignment="1">
      <alignment horizontal="center" vertical="center" wrapText="1"/>
    </xf>
    <xf numFmtId="0" fontId="1" fillId="0" borderId="1" xfId="0" applyFont="1" applyBorder="1" applyAlignment="1">
      <alignment horizontal="center" vertical="center"/>
    </xf>
    <xf numFmtId="0" fontId="0" fillId="0" borderId="0" xfId="0" applyAlignment="1">
      <alignment vertical="center"/>
    </xf>
    <xf numFmtId="0" fontId="1" fillId="0" borderId="0" xfId="0" applyFont="1" applyAlignment="1">
      <alignment vertical="center" wrapText="1"/>
    </xf>
    <xf numFmtId="0" fontId="1" fillId="0" borderId="0" xfId="0" applyFont="1" applyAlignment="1">
      <alignment horizontal="left" vertical="center"/>
    </xf>
    <xf numFmtId="0" fontId="9" fillId="0" borderId="0" xfId="0" applyFont="1" applyAlignment="1">
      <alignment horizontal="center" vertical="center" wrapText="1"/>
    </xf>
    <xf numFmtId="0" fontId="9" fillId="0" borderId="2" xfId="0" applyFont="1" applyBorder="1" applyAlignment="1">
      <alignment horizontal="center" vertical="center" wrapText="1"/>
    </xf>
    <xf numFmtId="0" fontId="2" fillId="3" borderId="0" xfId="0" applyFont="1" applyFill="1" applyAlignment="1">
      <alignment horizontal="center" vertical="center"/>
    </xf>
    <xf numFmtId="0" fontId="12" fillId="3" borderId="0" xfId="0" applyFont="1" applyFill="1"/>
    <xf numFmtId="0" fontId="0" fillId="3" borderId="0" xfId="0" applyFill="1" applyAlignment="1">
      <alignment horizontal="center" vertical="center"/>
    </xf>
    <xf numFmtId="0" fontId="22" fillId="3" borderId="0" xfId="0" applyFont="1" applyFill="1" applyAlignment="1">
      <alignment vertical="center" wrapText="1"/>
    </xf>
    <xf numFmtId="0" fontId="22" fillId="6" borderId="0" xfId="0" applyFont="1" applyFill="1" applyAlignment="1">
      <alignment vertical="center" wrapText="1"/>
    </xf>
    <xf numFmtId="0" fontId="1" fillId="0" borderId="16" xfId="0" applyFont="1" applyBorder="1" applyAlignment="1">
      <alignment horizontal="center" vertical="center"/>
    </xf>
    <xf numFmtId="0" fontId="1" fillId="0" borderId="16" xfId="0" applyFont="1" applyBorder="1" applyAlignment="1">
      <alignment vertical="center" wrapText="1"/>
    </xf>
    <xf numFmtId="0" fontId="1" fillId="0" borderId="20" xfId="0" applyFont="1" applyBorder="1" applyAlignment="1">
      <alignment horizontal="center" vertical="center"/>
    </xf>
    <xf numFmtId="0" fontId="9" fillId="0" borderId="16" xfId="0" applyFont="1" applyBorder="1" applyAlignment="1">
      <alignment horizontal="center" vertical="center" wrapText="1"/>
    </xf>
    <xf numFmtId="0" fontId="1" fillId="0" borderId="19" xfId="0" applyFont="1" applyBorder="1"/>
    <xf numFmtId="0" fontId="1" fillId="0" borderId="0" xfId="5" applyFont="1"/>
    <xf numFmtId="0" fontId="1" fillId="0" borderId="0" xfId="5" applyFont="1" applyAlignment="1">
      <alignment vertical="center"/>
    </xf>
    <xf numFmtId="0" fontId="1" fillId="0" borderId="0" xfId="5" applyFont="1" applyAlignment="1">
      <alignment horizontal="center" vertical="center"/>
    </xf>
    <xf numFmtId="0" fontId="1" fillId="5" borderId="16" xfId="0" applyFont="1" applyFill="1" applyBorder="1" applyAlignment="1">
      <alignment horizontal="center" vertical="center"/>
    </xf>
    <xf numFmtId="49" fontId="24" fillId="0" borderId="5" xfId="0" applyNumberFormat="1" applyFont="1" applyBorder="1" applyAlignment="1">
      <alignment horizontal="left" vertical="center" wrapText="1"/>
    </xf>
    <xf numFmtId="49" fontId="24" fillId="0" borderId="0" xfId="0" applyNumberFormat="1" applyFont="1" applyAlignment="1">
      <alignment horizontal="left" vertical="center" wrapText="1"/>
    </xf>
    <xf numFmtId="49" fontId="24" fillId="0" borderId="3" xfId="0" applyNumberFormat="1" applyFont="1" applyBorder="1" applyAlignment="1">
      <alignment horizontal="left" vertical="center" wrapText="1"/>
    </xf>
    <xf numFmtId="9" fontId="9" fillId="0" borderId="12" xfId="2" applyFont="1" applyFill="1" applyBorder="1" applyAlignment="1">
      <alignment horizontal="center" vertical="center" wrapText="1"/>
    </xf>
    <xf numFmtId="9" fontId="9" fillId="0" borderId="18" xfId="2" applyFont="1" applyFill="1" applyBorder="1" applyAlignment="1">
      <alignment horizontal="center" vertical="center" wrapText="1"/>
    </xf>
    <xf numFmtId="0" fontId="9" fillId="0" borderId="17" xfId="0" applyFont="1" applyBorder="1" applyAlignment="1">
      <alignment horizontal="center" vertical="center" wrapText="1"/>
    </xf>
    <xf numFmtId="0" fontId="9" fillId="0" borderId="15" xfId="0" applyFont="1" applyBorder="1" applyAlignment="1">
      <alignment horizontal="center" vertical="center" wrapText="1"/>
    </xf>
    <xf numFmtId="9" fontId="4" fillId="3" borderId="16" xfId="0" applyNumberFormat="1" applyFont="1" applyFill="1" applyBorder="1" applyAlignment="1">
      <alignment horizontal="center" vertical="center" wrapText="1"/>
    </xf>
    <xf numFmtId="0" fontId="1" fillId="3" borderId="1" xfId="0" applyFont="1" applyFill="1" applyBorder="1" applyAlignment="1">
      <alignment horizontal="center" vertical="center"/>
    </xf>
    <xf numFmtId="0" fontId="1" fillId="0" borderId="21" xfId="0" applyFont="1" applyBorder="1" applyAlignment="1">
      <alignment wrapText="1"/>
    </xf>
    <xf numFmtId="0" fontId="8" fillId="3" borderId="16" xfId="0" applyFont="1" applyFill="1" applyBorder="1" applyAlignment="1">
      <alignment horizontal="center" vertical="center" wrapText="1" readingOrder="1"/>
    </xf>
    <xf numFmtId="0" fontId="13" fillId="3" borderId="4"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5" xfId="0" applyFont="1" applyFill="1" applyBorder="1"/>
    <xf numFmtId="0" fontId="13" fillId="0" borderId="0" xfId="0" applyFont="1"/>
    <xf numFmtId="0" fontId="30" fillId="0" borderId="0" xfId="0" applyFont="1" applyAlignment="1">
      <alignment vertical="center"/>
    </xf>
    <xf numFmtId="0" fontId="30" fillId="0" borderId="0" xfId="0" applyFont="1"/>
    <xf numFmtId="0" fontId="30" fillId="0" borderId="0" xfId="0" applyFont="1" applyAlignment="1">
      <alignment wrapText="1"/>
    </xf>
    <xf numFmtId="0" fontId="31" fillId="12" borderId="16" xfId="0" applyFont="1" applyFill="1" applyBorder="1" applyAlignment="1">
      <alignment horizontal="center" vertical="center" wrapText="1"/>
    </xf>
    <xf numFmtId="0" fontId="31" fillId="20" borderId="1" xfId="0" applyFont="1" applyFill="1" applyBorder="1" applyAlignment="1">
      <alignment horizontal="center" vertical="center" wrapText="1"/>
    </xf>
    <xf numFmtId="0" fontId="31" fillId="21" borderId="1" xfId="0" applyFont="1" applyFill="1" applyBorder="1" applyAlignment="1">
      <alignment horizontal="center" vertical="center" wrapText="1"/>
    </xf>
    <xf numFmtId="0" fontId="30" fillId="0" borderId="1" xfId="0" applyFont="1" applyBorder="1" applyAlignment="1">
      <alignment horizontal="center" vertical="center"/>
    </xf>
    <xf numFmtId="0" fontId="30" fillId="0" borderId="16" xfId="0" applyFont="1" applyBorder="1" applyAlignment="1">
      <alignment wrapText="1"/>
    </xf>
    <xf numFmtId="0" fontId="30" fillId="0" borderId="16" xfId="0" applyFont="1" applyBorder="1" applyAlignment="1">
      <alignment vertical="center" wrapText="1"/>
    </xf>
    <xf numFmtId="0" fontId="30" fillId="0" borderId="16" xfId="0" applyFont="1" applyBorder="1" applyAlignment="1">
      <alignment horizontal="center" vertic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20" xfId="0" applyFont="1" applyBorder="1" applyAlignment="1">
      <alignment horizontal="center" vertical="center" wrapText="1"/>
    </xf>
    <xf numFmtId="0" fontId="30" fillId="0" borderId="16" xfId="0" applyFont="1" applyBorder="1" applyAlignment="1">
      <alignment horizontal="center"/>
    </xf>
    <xf numFmtId="0" fontId="30" fillId="0" borderId="16" xfId="0" applyFont="1" applyBorder="1" applyAlignment="1">
      <alignment horizontal="center" vertical="center" wrapText="1"/>
    </xf>
    <xf numFmtId="0" fontId="30" fillId="0" borderId="2" xfId="0" applyFont="1" applyBorder="1" applyAlignment="1">
      <alignment horizontal="center" vertical="center"/>
    </xf>
    <xf numFmtId="0" fontId="30" fillId="0" borderId="2" xfId="0" applyFont="1" applyBorder="1" applyAlignment="1">
      <alignment horizontal="center"/>
    </xf>
    <xf numFmtId="9" fontId="30" fillId="0" borderId="1" xfId="0" applyNumberFormat="1" applyFont="1" applyBorder="1" applyAlignment="1">
      <alignment horizontal="center" vertical="center" wrapText="1"/>
    </xf>
    <xf numFmtId="0" fontId="31" fillId="21" borderId="16" xfId="0" applyFont="1" applyFill="1" applyBorder="1" applyAlignment="1">
      <alignment horizontal="center" vertical="center" wrapText="1"/>
    </xf>
    <xf numFmtId="0" fontId="31" fillId="20" borderId="16" xfId="0" applyFont="1" applyFill="1" applyBorder="1" applyAlignment="1">
      <alignment horizontal="center" vertical="center" wrapText="1"/>
    </xf>
    <xf numFmtId="0" fontId="30" fillId="0" borderId="0" xfId="19" applyFont="1" applyAlignment="1">
      <alignment horizontal="center" vertical="center"/>
    </xf>
    <xf numFmtId="0" fontId="30" fillId="0" borderId="0" xfId="19" applyFont="1" applyAlignment="1">
      <alignment vertical="center"/>
    </xf>
    <xf numFmtId="0" fontId="30" fillId="0" borderId="0" xfId="19" applyFont="1"/>
    <xf numFmtId="0" fontId="34" fillId="0" borderId="16" xfId="0" applyFont="1" applyBorder="1" applyAlignment="1">
      <alignment horizontal="center" vertical="center" wrapText="1"/>
    </xf>
    <xf numFmtId="9" fontId="30" fillId="0" borderId="16" xfId="0" applyNumberFormat="1" applyFont="1" applyBorder="1" applyAlignment="1">
      <alignment horizontal="center" vertical="center" wrapText="1"/>
    </xf>
    <xf numFmtId="2" fontId="34" fillId="0" borderId="16" xfId="0" applyNumberFormat="1" applyFont="1" applyBorder="1" applyAlignment="1">
      <alignment horizontal="center" vertical="center" wrapText="1"/>
    </xf>
    <xf numFmtId="0" fontId="30" fillId="0" borderId="0" xfId="0" applyFont="1" applyAlignment="1">
      <alignment horizontal="center" wrapText="1"/>
    </xf>
    <xf numFmtId="0" fontId="30" fillId="0" borderId="0" xfId="0" applyFont="1" applyAlignment="1">
      <alignment horizontal="center" vertical="center"/>
    </xf>
    <xf numFmtId="0" fontId="30" fillId="0" borderId="16" xfId="0" applyFont="1" applyBorder="1" applyAlignment="1">
      <alignment horizontal="left" vertical="top" wrapText="1"/>
    </xf>
    <xf numFmtId="0" fontId="30" fillId="0" borderId="16" xfId="6" applyFont="1" applyBorder="1" applyAlignment="1" applyProtection="1">
      <alignment horizontal="left" vertical="top" wrapText="1"/>
    </xf>
    <xf numFmtId="9" fontId="30" fillId="0" borderId="16" xfId="0" applyNumberFormat="1" applyFont="1" applyBorder="1" applyAlignment="1">
      <alignment horizontal="center" vertical="top" wrapText="1"/>
    </xf>
    <xf numFmtId="0" fontId="34" fillId="0" borderId="16" xfId="6" applyFont="1" applyBorder="1" applyAlignment="1" applyProtection="1">
      <alignment horizontal="center" vertical="center" wrapText="1"/>
    </xf>
    <xf numFmtId="0" fontId="34" fillId="0" borderId="0" xfId="0" applyFont="1"/>
    <xf numFmtId="0" fontId="34" fillId="0" borderId="0" xfId="0" applyFont="1" applyAlignment="1">
      <alignment horizontal="center" vertical="center"/>
    </xf>
    <xf numFmtId="0" fontId="34" fillId="0" borderId="0" xfId="0" applyFont="1" applyAlignment="1">
      <alignment vertical="center"/>
    </xf>
    <xf numFmtId="0" fontId="34" fillId="0" borderId="0" xfId="0" applyFont="1" applyAlignment="1">
      <alignment horizontal="left"/>
    </xf>
    <xf numFmtId="2" fontId="34" fillId="0" borderId="0" xfId="0" applyNumberFormat="1" applyFont="1" applyAlignment="1">
      <alignment horizontal="center" vertical="center"/>
    </xf>
    <xf numFmtId="0" fontId="35" fillId="12" borderId="16" xfId="0" applyFont="1" applyFill="1" applyBorder="1" applyAlignment="1">
      <alignment horizontal="center" vertical="center" wrapText="1"/>
    </xf>
    <xf numFmtId="0" fontId="35" fillId="20" borderId="1" xfId="0" applyFont="1" applyFill="1" applyBorder="1" applyAlignment="1">
      <alignment horizontal="center" vertical="center" wrapText="1"/>
    </xf>
    <xf numFmtId="0" fontId="35" fillId="21" borderId="1" xfId="0" applyFont="1" applyFill="1" applyBorder="1" applyAlignment="1">
      <alignment horizontal="center" vertical="center" wrapText="1"/>
    </xf>
    <xf numFmtId="0" fontId="34" fillId="0" borderId="1" xfId="0" applyFont="1" applyBorder="1" applyAlignment="1">
      <alignment horizontal="left" vertical="center" wrapText="1"/>
    </xf>
    <xf numFmtId="0" fontId="34" fillId="0" borderId="20" xfId="0" applyFont="1" applyBorder="1" applyAlignment="1">
      <alignment horizontal="center" vertical="center" wrapText="1"/>
    </xf>
    <xf numFmtId="0" fontId="34" fillId="0" borderId="16" xfId="0" applyFont="1" applyBorder="1" applyAlignment="1">
      <alignment horizontal="left" vertical="center" wrapText="1"/>
    </xf>
    <xf numFmtId="0" fontId="34" fillId="0" borderId="16" xfId="0" applyFont="1" applyBorder="1" applyAlignment="1">
      <alignment horizontal="center" vertical="center" textRotation="90" wrapText="1"/>
    </xf>
    <xf numFmtId="9" fontId="34" fillId="0" borderId="16" xfId="0" applyNumberFormat="1" applyFont="1" applyBorder="1" applyAlignment="1">
      <alignment horizontal="center" vertical="center" wrapText="1"/>
    </xf>
    <xf numFmtId="0" fontId="34" fillId="0" borderId="0" xfId="0" applyFont="1" applyAlignment="1">
      <alignment horizontal="left" vertical="center" wrapText="1"/>
    </xf>
    <xf numFmtId="9" fontId="34" fillId="0" borderId="16" xfId="2" applyFont="1" applyFill="1" applyBorder="1" applyAlignment="1">
      <alignment horizontal="center" vertical="center" wrapText="1"/>
    </xf>
    <xf numFmtId="49" fontId="34" fillId="0" borderId="10" xfId="0" applyNumberFormat="1" applyFont="1" applyBorder="1" applyAlignment="1">
      <alignment horizontal="left" vertical="center" wrapText="1"/>
    </xf>
    <xf numFmtId="49" fontId="34" fillId="0" borderId="16" xfId="0" applyNumberFormat="1" applyFont="1" applyBorder="1" applyAlignment="1">
      <alignment horizontal="left" vertical="center" wrapText="1"/>
    </xf>
    <xf numFmtId="0" fontId="34" fillId="0" borderId="16" xfId="0" applyFont="1" applyBorder="1" applyAlignment="1">
      <alignment vertical="center" wrapText="1"/>
    </xf>
    <xf numFmtId="0" fontId="34" fillId="0" borderId="10" xfId="0" applyFont="1" applyBorder="1" applyAlignment="1">
      <alignment horizontal="left" vertical="center" wrapText="1"/>
    </xf>
    <xf numFmtId="49" fontId="34" fillId="0" borderId="2" xfId="0" applyNumberFormat="1" applyFont="1" applyBorder="1" applyAlignment="1">
      <alignment horizontal="left" vertical="center" wrapText="1"/>
    </xf>
    <xf numFmtId="15" fontId="34" fillId="0" borderId="8" xfId="0" applyNumberFormat="1" applyFont="1" applyBorder="1" applyAlignment="1">
      <alignment horizontal="left" vertical="center" wrapText="1"/>
    </xf>
    <xf numFmtId="0" fontId="34" fillId="0" borderId="16" xfId="0" applyFont="1" applyBorder="1" applyAlignment="1">
      <alignment horizontal="left" vertical="top" wrapText="1"/>
    </xf>
    <xf numFmtId="15" fontId="34" fillId="0" borderId="24"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15" fontId="34" fillId="0" borderId="16" xfId="0" applyNumberFormat="1" applyFont="1" applyBorder="1" applyAlignment="1">
      <alignment horizontal="left" vertical="center" wrapText="1"/>
    </xf>
    <xf numFmtId="15" fontId="34" fillId="0" borderId="10" xfId="0" applyNumberFormat="1" applyFont="1" applyBorder="1" applyAlignment="1">
      <alignment horizontal="left" vertical="center" wrapText="1"/>
    </xf>
    <xf numFmtId="0" fontId="34" fillId="0" borderId="15" xfId="0" applyFont="1" applyBorder="1" applyAlignment="1">
      <alignment horizontal="left" vertical="center" wrapText="1"/>
    </xf>
    <xf numFmtId="0" fontId="34" fillId="0" borderId="1" xfId="0" applyFont="1" applyBorder="1" applyAlignment="1">
      <alignment horizontal="center" vertical="center" wrapText="1"/>
    </xf>
    <xf numFmtId="9" fontId="34" fillId="0" borderId="15" xfId="0" applyNumberFormat="1" applyFont="1" applyBorder="1" applyAlignment="1">
      <alignment horizontal="center" vertical="center" wrapText="1"/>
    </xf>
    <xf numFmtId="0" fontId="34" fillId="0" borderId="10" xfId="21" applyFont="1" applyFill="1" applyBorder="1" applyAlignment="1">
      <alignment horizontal="left" vertical="center" wrapText="1"/>
    </xf>
    <xf numFmtId="0" fontId="34" fillId="0" borderId="2" xfId="0" applyFont="1" applyBorder="1" applyAlignment="1">
      <alignment horizontal="center" vertical="center" wrapText="1"/>
    </xf>
    <xf numFmtId="0" fontId="34" fillId="0" borderId="2" xfId="0" applyFont="1" applyBorder="1" applyAlignment="1">
      <alignment horizontal="left" vertical="center" wrapText="1"/>
    </xf>
    <xf numFmtId="9" fontId="30" fillId="0" borderId="0" xfId="2" applyFont="1" applyAlignment="1">
      <alignment horizontal="center" vertical="center"/>
    </xf>
    <xf numFmtId="0" fontId="30" fillId="0" borderId="15" xfId="0" applyFont="1" applyBorder="1" applyAlignment="1">
      <alignment horizontal="center" vertical="center"/>
    </xf>
    <xf numFmtId="0" fontId="30" fillId="0" borderId="25" xfId="0" applyFont="1" applyBorder="1" applyAlignment="1">
      <alignment wrapText="1"/>
    </xf>
    <xf numFmtId="0" fontId="30" fillId="0" borderId="10" xfId="0" applyFont="1" applyBorder="1" applyAlignment="1">
      <alignment horizontal="center" vertical="center" wrapText="1"/>
    </xf>
    <xf numFmtId="0" fontId="37" fillId="0" borderId="0" xfId="0" applyFont="1" applyAlignment="1">
      <alignment horizontal="center" vertical="center" wrapText="1"/>
    </xf>
    <xf numFmtId="0" fontId="38" fillId="22" borderId="25" xfId="6" applyFont="1" applyFill="1" applyBorder="1" applyAlignment="1" applyProtection="1">
      <alignment horizontal="center" vertical="center" wrapText="1"/>
    </xf>
    <xf numFmtId="0" fontId="30" fillId="0" borderId="32" xfId="0" applyFont="1" applyBorder="1" applyAlignment="1">
      <alignment vertical="center"/>
    </xf>
    <xf numFmtId="0" fontId="30" fillId="0" borderId="25" xfId="0" applyFont="1" applyBorder="1" applyAlignment="1">
      <alignment horizontal="center" vertical="center" wrapText="1"/>
    </xf>
    <xf numFmtId="0" fontId="30" fillId="0" borderId="28" xfId="0" applyFont="1" applyBorder="1" applyAlignment="1">
      <alignment horizontal="center" vertical="center" wrapText="1"/>
    </xf>
    <xf numFmtId="0" fontId="30" fillId="0" borderId="25" xfId="0" applyFont="1" applyBorder="1" applyAlignment="1">
      <alignment horizontal="center" vertical="center"/>
    </xf>
    <xf numFmtId="0" fontId="30" fillId="0" borderId="33" xfId="0" applyFont="1" applyBorder="1" applyAlignment="1">
      <alignment vertical="center"/>
    </xf>
    <xf numFmtId="0" fontId="30" fillId="0" borderId="34" xfId="0" applyFont="1" applyBorder="1" applyAlignment="1">
      <alignment horizontal="center" vertical="center" wrapText="1"/>
    </xf>
    <xf numFmtId="0" fontId="37" fillId="0" borderId="25" xfId="0" applyFont="1" applyBorder="1" applyAlignment="1">
      <alignment horizontal="center" vertical="center" wrapText="1"/>
    </xf>
    <xf numFmtId="0" fontId="30" fillId="0" borderId="27" xfId="0" applyFont="1" applyBorder="1" applyAlignment="1">
      <alignment horizontal="center" vertical="center" wrapText="1"/>
    </xf>
    <xf numFmtId="0" fontId="30" fillId="0" borderId="27" xfId="0" applyFont="1" applyBorder="1" applyAlignment="1">
      <alignment horizontal="center" vertical="center"/>
    </xf>
    <xf numFmtId="0" fontId="30" fillId="0" borderId="30" xfId="0" applyFont="1" applyBorder="1" applyAlignment="1">
      <alignment horizontal="center" vertical="center"/>
    </xf>
    <xf numFmtId="9" fontId="30" fillId="0" borderId="25" xfId="0" applyNumberFormat="1" applyFont="1" applyBorder="1" applyAlignment="1">
      <alignment horizontal="center" vertical="center" wrapText="1"/>
    </xf>
    <xf numFmtId="0" fontId="30" fillId="0" borderId="25" xfId="0" quotePrefix="1" applyFont="1" applyBorder="1" applyAlignment="1">
      <alignment horizontal="center" vertical="center" wrapText="1"/>
    </xf>
    <xf numFmtId="0" fontId="30" fillId="0" borderId="0" xfId="0" applyFont="1" applyAlignment="1">
      <alignment horizontal="center"/>
    </xf>
    <xf numFmtId="0" fontId="30" fillId="0" borderId="0" xfId="0" applyFont="1" applyAlignment="1">
      <alignment horizontal="center" vertical="center" wrapText="1"/>
    </xf>
    <xf numFmtId="0" fontId="30" fillId="0" borderId="16" xfId="0" applyFont="1" applyBorder="1"/>
    <xf numFmtId="0" fontId="37" fillId="0" borderId="16" xfId="0" applyFont="1" applyBorder="1" applyAlignment="1">
      <alignment horizontal="center" vertical="center" wrapText="1"/>
    </xf>
    <xf numFmtId="9" fontId="37" fillId="0" borderId="16" xfId="0" applyNumberFormat="1" applyFont="1" applyBorder="1" applyAlignment="1">
      <alignment horizontal="center" vertical="center" wrapText="1"/>
    </xf>
    <xf numFmtId="9" fontId="30" fillId="0" borderId="16" xfId="0" applyNumberFormat="1" applyFont="1" applyBorder="1" applyAlignment="1">
      <alignment horizontal="center" vertical="center"/>
    </xf>
    <xf numFmtId="0" fontId="30" fillId="0" borderId="16" xfId="0" applyFont="1" applyBorder="1" applyAlignment="1">
      <alignment horizontal="left" vertical="center" wrapText="1"/>
    </xf>
    <xf numFmtId="9" fontId="32" fillId="0" borderId="1" xfId="0" applyNumberFormat="1" applyFont="1" applyBorder="1" applyAlignment="1">
      <alignment horizontal="center" vertical="center"/>
    </xf>
    <xf numFmtId="0" fontId="37" fillId="0" borderId="1" xfId="0" applyFont="1" applyBorder="1" applyAlignment="1">
      <alignment horizontal="center" vertical="center" wrapText="1"/>
    </xf>
    <xf numFmtId="9" fontId="30" fillId="0" borderId="20" xfId="0" applyNumberFormat="1" applyFont="1" applyBorder="1" applyAlignment="1">
      <alignment horizontal="center" vertical="center"/>
    </xf>
    <xf numFmtId="0" fontId="30" fillId="0" borderId="1" xfId="0" applyFont="1" applyBorder="1"/>
    <xf numFmtId="0" fontId="30" fillId="0" borderId="1" xfId="0" applyFont="1" applyBorder="1" applyAlignment="1">
      <alignment wrapText="1"/>
    </xf>
    <xf numFmtId="0" fontId="30" fillId="0" borderId="24" xfId="0" applyFont="1" applyBorder="1"/>
    <xf numFmtId="0" fontId="30" fillId="0" borderId="24" xfId="0" applyFont="1" applyBorder="1" applyAlignment="1">
      <alignment wrapText="1"/>
    </xf>
    <xf numFmtId="0" fontId="30" fillId="0" borderId="24" xfId="0" applyFont="1" applyBorder="1" applyAlignment="1">
      <alignment horizontal="center" vertical="center"/>
    </xf>
    <xf numFmtId="0" fontId="30" fillId="0" borderId="24" xfId="0" applyFont="1" applyBorder="1" applyAlignment="1">
      <alignment horizontal="center"/>
    </xf>
    <xf numFmtId="0" fontId="30" fillId="0" borderId="2" xfId="0" applyFont="1" applyBorder="1"/>
    <xf numFmtId="0" fontId="37" fillId="0" borderId="16" xfId="0" applyFont="1" applyBorder="1" applyAlignment="1">
      <alignment vertical="center" wrapText="1"/>
    </xf>
    <xf numFmtId="0" fontId="30" fillId="0" borderId="47" xfId="0" applyFont="1" applyBorder="1" applyAlignment="1">
      <alignment horizontal="center" vertical="center" wrapText="1"/>
    </xf>
    <xf numFmtId="0" fontId="30" fillId="0" borderId="47" xfId="0" applyFont="1" applyBorder="1"/>
    <xf numFmtId="0" fontId="37" fillId="0" borderId="47" xfId="0" applyFont="1" applyBorder="1" applyAlignment="1">
      <alignment vertical="center" wrapText="1"/>
    </xf>
    <xf numFmtId="0" fontId="30" fillId="0" borderId="47" xfId="0" applyFont="1" applyBorder="1" applyAlignment="1">
      <alignment horizontal="center" vertical="center"/>
    </xf>
    <xf numFmtId="0" fontId="37" fillId="0" borderId="2" xfId="0" applyFont="1" applyBorder="1" applyAlignment="1">
      <alignment vertical="center" wrapText="1"/>
    </xf>
    <xf numFmtId="0" fontId="39" fillId="0" borderId="16" xfId="0" applyFont="1" applyBorder="1" applyAlignment="1">
      <alignment vertical="center" wrapText="1"/>
    </xf>
    <xf numFmtId="0" fontId="30" fillId="0" borderId="4" xfId="0" applyFont="1" applyBorder="1" applyAlignment="1">
      <alignment horizontal="center" vertical="center"/>
    </xf>
    <xf numFmtId="0" fontId="40" fillId="20" borderId="16" xfId="0" applyFont="1" applyFill="1" applyBorder="1" applyAlignment="1">
      <alignment horizontal="center" vertical="center"/>
    </xf>
    <xf numFmtId="0" fontId="34" fillId="0" borderId="25" xfId="0" applyFont="1" applyBorder="1" applyAlignment="1">
      <alignment horizontal="justify" vertical="center" wrapText="1"/>
    </xf>
    <xf numFmtId="0" fontId="37" fillId="0" borderId="27" xfId="0" applyFont="1" applyBorder="1" applyAlignment="1">
      <alignment horizontal="center" vertical="center" wrapText="1"/>
    </xf>
    <xf numFmtId="0" fontId="34" fillId="0" borderId="27" xfId="0" applyFont="1" applyBorder="1" applyAlignment="1">
      <alignment horizontal="justify" vertical="center" wrapText="1"/>
    </xf>
    <xf numFmtId="0" fontId="34" fillId="0" borderId="28" xfId="0" applyFont="1" applyBorder="1" applyAlignment="1">
      <alignment horizontal="justify" vertical="center" wrapText="1"/>
    </xf>
    <xf numFmtId="0" fontId="34" fillId="0" borderId="16" xfId="0" applyFont="1" applyBorder="1" applyAlignment="1">
      <alignment horizontal="justify" vertical="center" wrapText="1"/>
    </xf>
    <xf numFmtId="0" fontId="30" fillId="0" borderId="16" xfId="0" applyFont="1" applyBorder="1" applyAlignment="1">
      <alignment horizontal="center" vertical="top" wrapText="1"/>
    </xf>
    <xf numFmtId="0" fontId="37" fillId="23" borderId="16" xfId="0" applyFont="1" applyFill="1" applyBorder="1" applyAlignment="1">
      <alignment horizontal="center" vertical="center"/>
    </xf>
    <xf numFmtId="0" fontId="37" fillId="23" borderId="16" xfId="0" applyFont="1" applyFill="1" applyBorder="1" applyAlignment="1">
      <alignment horizontal="center" vertical="center" wrapText="1"/>
    </xf>
    <xf numFmtId="0" fontId="30" fillId="0" borderId="0" xfId="5" applyFont="1" applyAlignment="1">
      <alignment vertical="center"/>
    </xf>
    <xf numFmtId="0" fontId="30" fillId="0" borderId="0" xfId="5" applyFont="1" applyAlignment="1">
      <alignment horizontal="center" vertical="center"/>
    </xf>
    <xf numFmtId="0" fontId="30" fillId="0" borderId="0" xfId="5" applyFont="1"/>
    <xf numFmtId="0" fontId="41" fillId="0" borderId="16" xfId="20" applyFont="1" applyBorder="1" applyAlignment="1">
      <alignment horizontal="center" vertical="center" wrapText="1"/>
    </xf>
    <xf numFmtId="0" fontId="41" fillId="0" borderId="25" xfId="20" applyFont="1" applyFill="1" applyBorder="1" applyAlignment="1">
      <alignment horizontal="center" vertical="center"/>
    </xf>
    <xf numFmtId="0" fontId="34" fillId="0" borderId="16" xfId="0" quotePrefix="1" applyFont="1" applyBorder="1" applyAlignment="1">
      <alignment horizontal="left" vertical="center" wrapText="1"/>
    </xf>
    <xf numFmtId="0" fontId="30" fillId="0" borderId="10" xfId="0" applyFont="1" applyBorder="1" applyAlignment="1">
      <alignment horizontal="center" vertical="center"/>
    </xf>
    <xf numFmtId="0" fontId="34" fillId="0" borderId="1" xfId="0" applyFont="1" applyBorder="1" applyAlignment="1">
      <alignment vertical="center" wrapText="1"/>
    </xf>
    <xf numFmtId="0" fontId="30" fillId="0" borderId="15" xfId="0" applyFont="1" applyBorder="1" applyAlignment="1">
      <alignment horizontal="center" vertical="center" wrapText="1"/>
    </xf>
    <xf numFmtId="0" fontId="34" fillId="0" borderId="1" xfId="0" quotePrefix="1" applyFont="1" applyBorder="1" applyAlignment="1">
      <alignment horizontal="left" vertical="center" wrapText="1"/>
    </xf>
    <xf numFmtId="0" fontId="37" fillId="0" borderId="16" xfId="0" quotePrefix="1" applyFont="1" applyBorder="1" applyAlignment="1">
      <alignment horizontal="left" vertical="center" wrapText="1"/>
    </xf>
    <xf numFmtId="0" fontId="30" fillId="0" borderId="16" xfId="0" applyFont="1" applyBorder="1" applyAlignment="1">
      <alignment horizontal="center" wrapText="1"/>
    </xf>
    <xf numFmtId="9" fontId="30" fillId="0" borderId="0" xfId="2" applyFont="1" applyAlignment="1">
      <alignment horizontal="center" vertical="center" wrapText="1"/>
    </xf>
    <xf numFmtId="0" fontId="30" fillId="0" borderId="25" xfId="0" applyFont="1" applyBorder="1"/>
    <xf numFmtId="0" fontId="30" fillId="0" borderId="25" xfId="0" applyFont="1" applyBorder="1" applyAlignment="1">
      <alignment vertical="center"/>
    </xf>
    <xf numFmtId="0" fontId="30" fillId="0" borderId="34" xfId="0" applyFont="1" applyBorder="1"/>
    <xf numFmtId="0" fontId="30" fillId="0" borderId="1" xfId="0" applyFont="1" applyBorder="1" applyAlignment="1">
      <alignment horizontal="left" vertical="center" wrapText="1"/>
    </xf>
    <xf numFmtId="0" fontId="37" fillId="0" borderId="20" xfId="0" applyFont="1" applyBorder="1" applyAlignment="1">
      <alignment horizontal="center" vertical="center" wrapText="1"/>
    </xf>
    <xf numFmtId="0" fontId="40" fillId="21" borderId="16" xfId="0" applyFont="1" applyFill="1" applyBorder="1" applyAlignment="1">
      <alignment horizontal="center" vertical="center"/>
    </xf>
    <xf numFmtId="0" fontId="34" fillId="0" borderId="2" xfId="0" applyFont="1" applyBorder="1" applyAlignment="1">
      <alignment horizontal="justify" vertical="center" wrapText="1"/>
    </xf>
    <xf numFmtId="0" fontId="37" fillId="0" borderId="10" xfId="0" applyFont="1" applyBorder="1" applyAlignment="1">
      <alignment vertical="center" wrapText="1"/>
    </xf>
    <xf numFmtId="0" fontId="37" fillId="0" borderId="8" xfId="0" applyFont="1" applyBorder="1" applyAlignment="1">
      <alignment vertical="center" wrapText="1"/>
    </xf>
    <xf numFmtId="0" fontId="37" fillId="0" borderId="10" xfId="0" applyFont="1" applyBorder="1" applyAlignment="1">
      <alignment horizontal="center" vertical="center"/>
    </xf>
    <xf numFmtId="0" fontId="37" fillId="0" borderId="10" xfId="0" applyFont="1" applyBorder="1" applyAlignment="1">
      <alignment horizontal="center" vertical="center" wrapText="1"/>
    </xf>
    <xf numFmtId="9" fontId="37" fillId="0" borderId="10" xfId="0" applyNumberFormat="1" applyFont="1" applyBorder="1" applyAlignment="1">
      <alignment horizontal="center" vertical="center"/>
    </xf>
    <xf numFmtId="0" fontId="37" fillId="0" borderId="8" xfId="0" applyFont="1" applyBorder="1" applyAlignment="1">
      <alignment horizontal="center" vertical="center"/>
    </xf>
    <xf numFmtId="9" fontId="37" fillId="0" borderId="8" xfId="0" applyNumberFormat="1" applyFont="1" applyBorder="1" applyAlignment="1">
      <alignment horizontal="center" vertical="center"/>
    </xf>
    <xf numFmtId="0" fontId="37" fillId="0" borderId="10" xfId="0" applyFont="1" applyBorder="1" applyAlignment="1">
      <alignment vertical="center"/>
    </xf>
    <xf numFmtId="0" fontId="37" fillId="0" borderId="8" xfId="0" applyFont="1" applyBorder="1" applyAlignment="1">
      <alignment vertical="center"/>
    </xf>
    <xf numFmtId="9" fontId="37" fillId="0" borderId="10" xfId="0" applyNumberFormat="1" applyFont="1" applyBorder="1" applyAlignment="1">
      <alignment horizontal="center" vertical="center" wrapText="1"/>
    </xf>
    <xf numFmtId="9" fontId="37" fillId="0" borderId="8" xfId="0" applyNumberFormat="1" applyFont="1" applyBorder="1" applyAlignment="1">
      <alignment horizontal="center" vertical="center" wrapText="1"/>
    </xf>
    <xf numFmtId="0" fontId="37" fillId="0" borderId="19" xfId="0" applyFont="1" applyBorder="1" applyAlignment="1">
      <alignment vertical="center" wrapText="1"/>
    </xf>
    <xf numFmtId="0" fontId="37" fillId="0" borderId="19" xfId="0" applyFont="1" applyBorder="1" applyAlignment="1">
      <alignment horizontal="center" vertical="center" wrapText="1"/>
    </xf>
    <xf numFmtId="0" fontId="37" fillId="0" borderId="8" xfId="0" applyFont="1" applyBorder="1" applyAlignment="1">
      <alignment horizontal="center" vertical="center" wrapText="1"/>
    </xf>
    <xf numFmtId="0" fontId="34" fillId="0" borderId="8" xfId="0" applyFont="1" applyBorder="1" applyAlignment="1">
      <alignment vertical="center" wrapText="1"/>
    </xf>
    <xf numFmtId="0" fontId="32" fillId="0" borderId="19" xfId="0" applyFont="1" applyBorder="1" applyAlignment="1">
      <alignment vertical="center" wrapText="1"/>
    </xf>
    <xf numFmtId="0" fontId="37" fillId="0" borderId="6" xfId="0" applyFont="1" applyBorder="1" applyAlignment="1">
      <alignment vertical="center" wrapText="1"/>
    </xf>
    <xf numFmtId="0" fontId="37" fillId="0" borderId="6" xfId="0" applyFont="1" applyBorder="1" applyAlignment="1">
      <alignment horizontal="center" vertical="center" wrapText="1"/>
    </xf>
    <xf numFmtId="0" fontId="37" fillId="0" borderId="2" xfId="0" applyFont="1" applyBorder="1" applyAlignment="1">
      <alignment horizontal="center" vertical="center" wrapText="1"/>
    </xf>
    <xf numFmtId="0" fontId="34" fillId="0" borderId="10" xfId="0" applyFont="1" applyBorder="1" applyAlignment="1">
      <alignment vertical="center" wrapText="1"/>
    </xf>
    <xf numFmtId="0" fontId="37" fillId="0" borderId="16" xfId="6" applyFont="1" applyBorder="1" applyAlignment="1" applyProtection="1">
      <alignment horizontal="center" vertical="center" wrapText="1"/>
    </xf>
    <xf numFmtId="0" fontId="30" fillId="0" borderId="6" xfId="0" applyFont="1" applyBorder="1" applyAlignment="1">
      <alignment horizontal="center" vertical="center"/>
    </xf>
    <xf numFmtId="0" fontId="30" fillId="0" borderId="35" xfId="0" applyFont="1" applyBorder="1" applyAlignment="1">
      <alignment horizontal="center" vertical="center"/>
    </xf>
    <xf numFmtId="0" fontId="30" fillId="0" borderId="0" xfId="0" applyFont="1" applyAlignment="1">
      <alignment horizontal="left" vertical="center" wrapText="1"/>
    </xf>
    <xf numFmtId="0" fontId="41" fillId="0" borderId="16" xfId="20" applyFont="1" applyBorder="1" applyAlignment="1">
      <alignment horizontal="left" vertical="center" wrapText="1"/>
    </xf>
    <xf numFmtId="0" fontId="30" fillId="0" borderId="0" xfId="0" applyFont="1" applyAlignment="1">
      <alignment horizontal="left" vertical="top"/>
    </xf>
    <xf numFmtId="0" fontId="30" fillId="0" borderId="0" xfId="0" applyFont="1" applyAlignment="1">
      <alignment horizontal="center" vertical="top"/>
    </xf>
    <xf numFmtId="0" fontId="41" fillId="0" borderId="16" xfId="6" applyFont="1" applyBorder="1" applyAlignment="1" applyProtection="1">
      <alignment horizontal="left" vertical="center" wrapText="1"/>
    </xf>
    <xf numFmtId="0" fontId="41" fillId="0" borderId="10" xfId="6" applyFont="1" applyBorder="1" applyAlignment="1" applyProtection="1">
      <alignment horizontal="center" vertical="center" wrapText="1"/>
    </xf>
    <xf numFmtId="0" fontId="41" fillId="0" borderId="0" xfId="6" applyFont="1" applyAlignment="1" applyProtection="1">
      <alignment horizontal="center" vertical="center" wrapText="1"/>
    </xf>
    <xf numFmtId="0" fontId="41" fillId="0" borderId="16" xfId="6" applyFont="1" applyBorder="1" applyAlignment="1" applyProtection="1">
      <alignment horizontal="center" vertical="center" wrapText="1"/>
    </xf>
    <xf numFmtId="0" fontId="37" fillId="0" borderId="16" xfId="0" applyFont="1" applyBorder="1" applyAlignment="1">
      <alignment horizontal="center" vertical="center"/>
    </xf>
    <xf numFmtId="0" fontId="34" fillId="0" borderId="10" xfId="0" applyFont="1" applyBorder="1" applyAlignment="1">
      <alignment horizontal="center" vertical="center" wrapText="1"/>
    </xf>
    <xf numFmtId="0" fontId="37" fillId="0" borderId="0" xfId="0" applyFont="1" applyAlignment="1">
      <alignment horizontal="center" vertical="center"/>
    </xf>
    <xf numFmtId="0" fontId="37" fillId="0" borderId="16" xfId="0" applyFont="1" applyBorder="1" applyAlignment="1">
      <alignment wrapText="1"/>
    </xf>
    <xf numFmtId="0" fontId="30" fillId="0" borderId="0" xfId="0" applyFont="1" applyAlignment="1">
      <alignment horizontal="left" wrapText="1"/>
    </xf>
    <xf numFmtId="0" fontId="41" fillId="0" borderId="16" xfId="6" applyFont="1" applyFill="1" applyBorder="1" applyAlignment="1" applyProtection="1">
      <alignment horizontal="center" vertical="center" wrapText="1"/>
    </xf>
    <xf numFmtId="0" fontId="41" fillId="0" borderId="1" xfId="6" applyFont="1" applyBorder="1" applyAlignment="1" applyProtection="1">
      <alignment horizontal="center" vertical="center" wrapText="1"/>
    </xf>
    <xf numFmtId="0" fontId="41" fillId="0" borderId="24" xfId="6" applyFont="1" applyBorder="1" applyAlignment="1" applyProtection="1">
      <alignment horizontal="center" vertical="center" wrapText="1"/>
    </xf>
    <xf numFmtId="0" fontId="41" fillId="0" borderId="2" xfId="6" applyFont="1" applyBorder="1" applyAlignment="1" applyProtection="1">
      <alignment horizontal="center" vertical="center" wrapText="1"/>
    </xf>
    <xf numFmtId="0" fontId="41" fillId="0" borderId="16" xfId="6" applyFont="1" applyBorder="1" applyAlignment="1" applyProtection="1">
      <alignment wrapText="1"/>
    </xf>
    <xf numFmtId="0" fontId="41" fillId="0" borderId="16" xfId="6" applyFont="1" applyBorder="1" applyAlignment="1" applyProtection="1">
      <alignment vertical="center" wrapText="1"/>
    </xf>
    <xf numFmtId="0" fontId="41" fillId="0" borderId="0" xfId="6" applyFont="1" applyAlignment="1" applyProtection="1">
      <alignment horizontal="center" wrapText="1"/>
    </xf>
    <xf numFmtId="0" fontId="41" fillId="0" borderId="47" xfId="6" applyFont="1" applyBorder="1" applyAlignment="1" applyProtection="1">
      <alignment horizontal="center" vertical="center" wrapText="1"/>
    </xf>
    <xf numFmtId="0" fontId="31" fillId="0" borderId="48" xfId="0" applyFont="1" applyBorder="1" applyAlignment="1">
      <alignment vertical="center" wrapText="1"/>
    </xf>
    <xf numFmtId="0" fontId="31" fillId="0" borderId="16" xfId="0" applyFont="1" applyBorder="1" applyAlignment="1">
      <alignment vertical="center" wrapText="1"/>
    </xf>
    <xf numFmtId="0" fontId="30" fillId="0" borderId="4" xfId="0" applyFont="1" applyBorder="1" applyAlignment="1">
      <alignment vertical="center"/>
    </xf>
    <xf numFmtId="0" fontId="34" fillId="0" borderId="50" xfId="0" applyFont="1" applyBorder="1" applyAlignment="1">
      <alignment horizontal="justify" vertical="center" wrapText="1"/>
    </xf>
    <xf numFmtId="0" fontId="30" fillId="0" borderId="16" xfId="0" applyFont="1" applyBorder="1" applyAlignment="1">
      <alignment vertical="center"/>
    </xf>
    <xf numFmtId="0" fontId="34" fillId="0" borderId="2" xfId="5" applyFont="1" applyBorder="1" applyAlignment="1">
      <alignment vertical="center" wrapText="1"/>
    </xf>
    <xf numFmtId="0" fontId="30" fillId="0" borderId="16" xfId="5" applyFont="1" applyBorder="1" applyAlignment="1">
      <alignment vertical="center" wrapText="1"/>
    </xf>
    <xf numFmtId="49" fontId="30" fillId="0" borderId="16" xfId="5" applyNumberFormat="1" applyFont="1" applyBorder="1" applyAlignment="1">
      <alignment horizontal="center" vertical="center" wrapText="1"/>
    </xf>
    <xf numFmtId="49" fontId="34" fillId="0" borderId="16" xfId="5" applyNumberFormat="1" applyFont="1" applyBorder="1" applyAlignment="1">
      <alignment horizontal="center" vertical="center" wrapText="1"/>
    </xf>
    <xf numFmtId="0" fontId="37" fillId="0" borderId="10" xfId="0" applyFont="1" applyBorder="1" applyAlignment="1">
      <alignment horizontal="left" vertical="center" wrapText="1"/>
    </xf>
    <xf numFmtId="9" fontId="34" fillId="0" borderId="10" xfId="0" applyNumberFormat="1" applyFont="1" applyBorder="1" applyAlignment="1">
      <alignment horizontal="center" vertical="center" wrapText="1"/>
    </xf>
    <xf numFmtId="0" fontId="37" fillId="0" borderId="8" xfId="0" applyFont="1" applyBorder="1" applyAlignment="1">
      <alignment horizontal="left" vertical="center" wrapText="1"/>
    </xf>
    <xf numFmtId="9" fontId="34" fillId="0" borderId="8" xfId="0" applyNumberFormat="1" applyFont="1" applyBorder="1" applyAlignment="1">
      <alignment horizontal="center" vertical="center" wrapText="1"/>
    </xf>
    <xf numFmtId="0" fontId="34" fillId="3" borderId="16" xfId="0" applyFont="1" applyFill="1" applyBorder="1" applyAlignment="1">
      <alignment vertical="center" wrapText="1"/>
    </xf>
    <xf numFmtId="0" fontId="30" fillId="3" borderId="16" xfId="0" applyFont="1" applyFill="1" applyBorder="1" applyAlignment="1">
      <alignment horizontal="center" vertical="center"/>
    </xf>
    <xf numFmtId="0" fontId="30" fillId="3" borderId="16" xfId="0" applyFont="1" applyFill="1" applyBorder="1" applyAlignment="1">
      <alignment vertical="center" wrapText="1"/>
    </xf>
    <xf numFmtId="0" fontId="34" fillId="23" borderId="16" xfId="0" applyFont="1" applyFill="1" applyBorder="1" applyAlignment="1">
      <alignment vertical="center" wrapText="1"/>
    </xf>
    <xf numFmtId="0" fontId="30" fillId="3" borderId="2" xfId="0" applyFont="1" applyFill="1" applyBorder="1" applyAlignment="1">
      <alignment vertical="center" wrapText="1"/>
    </xf>
    <xf numFmtId="0" fontId="30" fillId="0" borderId="2" xfId="0" applyFont="1" applyBorder="1" applyAlignment="1">
      <alignment vertical="center" wrapText="1"/>
    </xf>
    <xf numFmtId="0" fontId="30" fillId="3" borderId="16" xfId="0" applyFont="1" applyFill="1" applyBorder="1" applyAlignment="1">
      <alignment horizontal="left" vertical="center" wrapText="1"/>
    </xf>
    <xf numFmtId="0" fontId="34" fillId="3" borderId="16" xfId="0" applyFont="1" applyFill="1" applyBorder="1" applyAlignment="1">
      <alignment horizontal="left" vertical="center" wrapText="1"/>
    </xf>
    <xf numFmtId="0" fontId="34" fillId="24" borderId="16" xfId="0" applyFont="1" applyFill="1" applyBorder="1" applyAlignment="1">
      <alignment horizontal="left" vertical="center" wrapText="1"/>
    </xf>
    <xf numFmtId="0" fontId="30" fillId="3" borderId="16" xfId="0" applyFont="1" applyFill="1" applyBorder="1" applyAlignment="1">
      <alignment horizontal="center" vertical="center" wrapText="1"/>
    </xf>
    <xf numFmtId="0" fontId="34" fillId="3" borderId="10" xfId="0" applyFont="1" applyFill="1" applyBorder="1" applyAlignment="1">
      <alignment horizontal="center" vertical="center" wrapText="1"/>
    </xf>
    <xf numFmtId="0" fontId="34" fillId="3" borderId="16" xfId="0" applyFont="1" applyFill="1" applyBorder="1" applyAlignment="1">
      <alignment horizontal="center" vertical="center" wrapText="1"/>
    </xf>
    <xf numFmtId="9" fontId="34" fillId="3" borderId="16" xfId="0" applyNumberFormat="1" applyFont="1" applyFill="1" applyBorder="1" applyAlignment="1">
      <alignment horizontal="center" vertical="center" wrapText="1"/>
    </xf>
    <xf numFmtId="0" fontId="34" fillId="22" borderId="16" xfId="0" applyFont="1" applyFill="1" applyBorder="1" applyAlignment="1">
      <alignment horizontal="center" vertical="center" wrapText="1"/>
    </xf>
    <xf numFmtId="0" fontId="30" fillId="0" borderId="16" xfId="0" applyFont="1" applyBorder="1" applyAlignment="1">
      <alignment vertical="top" wrapText="1"/>
    </xf>
    <xf numFmtId="0" fontId="34" fillId="0" borderId="16" xfId="0" quotePrefix="1" applyFont="1" applyBorder="1" applyAlignment="1">
      <alignment vertical="center" wrapText="1"/>
    </xf>
    <xf numFmtId="0" fontId="32" fillId="0" borderId="2" xfId="0" applyFont="1" applyBorder="1" applyAlignment="1">
      <alignment horizontal="center" vertical="center" wrapText="1"/>
    </xf>
    <xf numFmtId="9" fontId="37" fillId="0" borderId="4" xfId="0" applyNumberFormat="1" applyFont="1" applyBorder="1" applyAlignment="1">
      <alignment horizontal="center" vertical="center" wrapText="1"/>
    </xf>
    <xf numFmtId="9" fontId="37" fillId="0" borderId="1" xfId="0" applyNumberFormat="1" applyFont="1" applyBorder="1" applyAlignment="1">
      <alignment horizontal="center" vertical="center" wrapText="1"/>
    </xf>
    <xf numFmtId="0" fontId="37" fillId="0" borderId="4" xfId="0" applyFont="1" applyBorder="1" applyAlignment="1">
      <alignment horizontal="center" vertical="center" wrapText="1"/>
    </xf>
    <xf numFmtId="49" fontId="30" fillId="0" borderId="16" xfId="0" applyNumberFormat="1" applyFont="1" applyBorder="1" applyAlignment="1">
      <alignment horizontal="center" vertical="center" wrapText="1"/>
    </xf>
    <xf numFmtId="0" fontId="34" fillId="0" borderId="2" xfId="7" applyFont="1" applyBorder="1" applyAlignment="1">
      <alignment horizontal="justify" vertical="center" wrapText="1"/>
    </xf>
    <xf numFmtId="0" fontId="34" fillId="3" borderId="16" xfId="7" applyFont="1" applyFill="1" applyBorder="1" applyAlignment="1">
      <alignment horizontal="justify" vertical="center" wrapText="1"/>
    </xf>
    <xf numFmtId="0" fontId="34" fillId="0" borderId="16" xfId="7" applyFont="1" applyBorder="1" applyAlignment="1">
      <alignment vertical="center" wrapText="1"/>
    </xf>
    <xf numFmtId="0" fontId="34" fillId="0" borderId="10" xfId="7" applyFont="1" applyBorder="1" applyAlignment="1">
      <alignment horizontal="justify" vertical="center" wrapText="1"/>
    </xf>
    <xf numFmtId="0" fontId="34" fillId="0" borderId="16" xfId="7" applyFont="1" applyBorder="1" applyAlignment="1">
      <alignment horizontal="justify" vertical="center" wrapText="1"/>
    </xf>
    <xf numFmtId="0" fontId="34" fillId="0" borderId="1" xfId="7" applyFont="1" applyBorder="1" applyAlignment="1">
      <alignment horizontal="justify" vertical="center" wrapText="1"/>
    </xf>
    <xf numFmtId="0" fontId="34" fillId="0" borderId="2" xfId="7" applyFont="1" applyBorder="1" applyAlignment="1">
      <alignment vertical="center" wrapText="1"/>
    </xf>
    <xf numFmtId="0" fontId="34" fillId="0" borderId="0" xfId="0" applyFont="1" applyAlignment="1">
      <alignment horizontal="justify" vertical="center" wrapText="1"/>
    </xf>
    <xf numFmtId="0" fontId="34" fillId="3" borderId="1" xfId="7" applyFont="1" applyFill="1" applyBorder="1" applyAlignment="1">
      <alignment horizontal="justify" vertical="center" wrapText="1"/>
    </xf>
    <xf numFmtId="0" fontId="34" fillId="0" borderId="1" xfId="7" applyFont="1" applyBorder="1" applyAlignment="1">
      <alignment vertical="center" wrapText="1"/>
    </xf>
    <xf numFmtId="0" fontId="34" fillId="0" borderId="16" xfId="7" applyFont="1" applyBorder="1" applyAlignment="1">
      <alignment horizontal="center" vertical="center" wrapText="1"/>
    </xf>
    <xf numFmtId="0" fontId="34" fillId="0" borderId="16" xfId="0" applyFont="1" applyBorder="1" applyAlignment="1">
      <alignment horizontal="justify" vertical="center"/>
    </xf>
    <xf numFmtId="0" fontId="34" fillId="23" borderId="2" xfId="0" applyFont="1" applyFill="1" applyBorder="1" applyAlignment="1">
      <alignment horizontal="justify" vertical="center" wrapText="1"/>
    </xf>
    <xf numFmtId="0" fontId="34" fillId="23" borderId="16" xfId="0" applyFont="1" applyFill="1" applyBorder="1" applyAlignment="1">
      <alignment horizontal="justify" vertical="center" wrapText="1"/>
    </xf>
    <xf numFmtId="0" fontId="34" fillId="23" borderId="1" xfId="0" applyFont="1" applyFill="1" applyBorder="1" applyAlignment="1">
      <alignment vertical="center" wrapText="1"/>
    </xf>
    <xf numFmtId="0" fontId="30" fillId="0" borderId="16" xfId="7" applyFont="1" applyBorder="1" applyAlignment="1">
      <alignment horizontal="justify" vertical="center" wrapText="1"/>
    </xf>
    <xf numFmtId="0" fontId="30" fillId="3" borderId="16" xfId="7" applyFont="1" applyFill="1" applyBorder="1" applyAlignment="1">
      <alignment horizontal="justify" vertical="center" wrapText="1"/>
    </xf>
    <xf numFmtId="0" fontId="0" fillId="0" borderId="1" xfId="0" applyBorder="1" applyAlignment="1">
      <alignment horizontal="center" vertical="center"/>
    </xf>
    <xf numFmtId="0" fontId="30" fillId="0" borderId="0" xfId="0" applyFont="1" applyAlignment="1">
      <alignment horizontal="center" vertical="center"/>
    </xf>
    <xf numFmtId="0" fontId="9" fillId="0" borderId="16" xfId="0" applyFont="1" applyBorder="1" applyAlignment="1">
      <alignment horizontal="center" vertical="center" wrapText="1" readingOrder="1"/>
    </xf>
    <xf numFmtId="0" fontId="9" fillId="0" borderId="16" xfId="0" applyFont="1" applyBorder="1" applyAlignment="1">
      <alignment horizontal="left" vertical="center" wrapText="1" readingOrder="1"/>
    </xf>
    <xf numFmtId="0" fontId="21" fillId="0" borderId="16" xfId="6" applyFont="1" applyBorder="1" applyAlignment="1" applyProtection="1">
      <alignment horizontal="left" vertical="center" wrapText="1" readingOrder="1"/>
    </xf>
    <xf numFmtId="0" fontId="5" fillId="0" borderId="16" xfId="0" applyFont="1" applyBorder="1" applyAlignment="1">
      <alignment vertical="center" wrapText="1"/>
    </xf>
    <xf numFmtId="0" fontId="1" fillId="3" borderId="16" xfId="0" applyFont="1" applyFill="1" applyBorder="1" applyAlignment="1">
      <alignment horizontal="center" vertical="center"/>
    </xf>
    <xf numFmtId="9" fontId="8" fillId="0" borderId="16" xfId="2" applyFont="1" applyFill="1" applyBorder="1" applyAlignment="1">
      <alignment horizontal="center" vertical="center" wrapText="1" readingOrder="1"/>
    </xf>
    <xf numFmtId="0" fontId="20" fillId="4" borderId="16" xfId="0" applyFont="1" applyFill="1" applyBorder="1" applyAlignment="1">
      <alignment horizontal="center" vertical="center"/>
    </xf>
    <xf numFmtId="0" fontId="2" fillId="4" borderId="16" xfId="0" applyFont="1" applyFill="1" applyBorder="1" applyAlignment="1">
      <alignment horizontal="center" vertical="center" wrapText="1"/>
    </xf>
    <xf numFmtId="0" fontId="4" fillId="7" borderId="16" xfId="0" applyFont="1" applyFill="1" applyBorder="1" applyAlignment="1">
      <alignment horizontal="center" vertical="center"/>
    </xf>
    <xf numFmtId="0" fontId="1" fillId="0" borderId="16" xfId="0" applyFont="1" applyBorder="1" applyAlignment="1">
      <alignment horizontal="left" vertical="center" wrapText="1"/>
    </xf>
    <xf numFmtId="0" fontId="8" fillId="8" borderId="16" xfId="0" applyFont="1" applyFill="1" applyBorder="1" applyAlignment="1">
      <alignment horizontal="center" vertical="center" wrapText="1" readingOrder="1"/>
    </xf>
    <xf numFmtId="0" fontId="1" fillId="0" borderId="16" xfId="0" applyFont="1" applyBorder="1" applyAlignment="1">
      <alignment horizontal="justify" vertical="center"/>
    </xf>
    <xf numFmtId="0" fontId="1" fillId="0" borderId="15" xfId="0" applyFont="1" applyBorder="1" applyAlignment="1">
      <alignment horizontal="center" vertical="center"/>
    </xf>
    <xf numFmtId="0" fontId="1" fillId="0" borderId="16" xfId="0" applyFont="1" applyBorder="1" applyAlignment="1">
      <alignment horizontal="justify" vertical="center" wrapText="1"/>
    </xf>
    <xf numFmtId="0" fontId="1" fillId="0" borderId="16" xfId="0" applyFont="1" applyBorder="1" applyAlignment="1">
      <alignment vertical="center"/>
    </xf>
    <xf numFmtId="0" fontId="1" fillId="5" borderId="16" xfId="0" applyFont="1" applyFill="1" applyBorder="1" applyAlignment="1">
      <alignment horizontal="center" vertical="center" wrapText="1"/>
    </xf>
    <xf numFmtId="9" fontId="1" fillId="0" borderId="16" xfId="2" applyFont="1" applyFill="1" applyBorder="1" applyAlignment="1">
      <alignment horizontal="center" vertical="center" wrapText="1"/>
    </xf>
    <xf numFmtId="9" fontId="4" fillId="7" borderId="16" xfId="0" applyNumberFormat="1" applyFont="1" applyFill="1" applyBorder="1" applyAlignment="1">
      <alignment horizontal="center" vertical="center"/>
    </xf>
    <xf numFmtId="0" fontId="3" fillId="11" borderId="16" xfId="0" applyFont="1" applyFill="1" applyBorder="1" applyAlignment="1">
      <alignment horizontal="center" vertical="center" wrapText="1" readingOrder="1"/>
    </xf>
    <xf numFmtId="0" fontId="8" fillId="8" borderId="15" xfId="0" applyFont="1" applyFill="1" applyBorder="1" applyAlignment="1">
      <alignment horizontal="center" vertical="center" wrapText="1" readingOrder="1"/>
    </xf>
    <xf numFmtId="0" fontId="23" fillId="8" borderId="16" xfId="0" applyFont="1" applyFill="1" applyBorder="1" applyAlignment="1">
      <alignment horizontal="center" vertical="center" wrapText="1" readingOrder="1"/>
    </xf>
    <xf numFmtId="0" fontId="5" fillId="0" borderId="16" xfId="0" applyFont="1" applyBorder="1" applyAlignment="1">
      <alignment horizontal="center" vertical="center" wrapText="1" readingOrder="1"/>
    </xf>
    <xf numFmtId="0" fontId="0" fillId="0" borderId="16" xfId="0" applyBorder="1" applyAlignment="1">
      <alignment horizontal="center" vertical="center"/>
    </xf>
    <xf numFmtId="0" fontId="0" fillId="0" borderId="15" xfId="0" applyBorder="1" applyAlignment="1">
      <alignment vertical="center" wrapText="1"/>
    </xf>
    <xf numFmtId="9" fontId="0" fillId="3" borderId="16" xfId="0" applyNumberFormat="1" applyFill="1" applyBorder="1" applyAlignment="1">
      <alignment horizontal="center" vertical="center"/>
    </xf>
    <xf numFmtId="0" fontId="22" fillId="3" borderId="16" xfId="0" applyFont="1" applyFill="1" applyBorder="1" applyAlignment="1">
      <alignment horizontal="justify" vertical="center" wrapText="1"/>
    </xf>
    <xf numFmtId="0" fontId="0" fillId="3" borderId="16" xfId="0" applyFill="1" applyBorder="1" applyAlignment="1">
      <alignment horizontal="center" vertical="center"/>
    </xf>
    <xf numFmtId="9" fontId="12" fillId="3" borderId="16" xfId="0" applyNumberFormat="1" applyFont="1" applyFill="1" applyBorder="1" applyAlignment="1">
      <alignment horizontal="center" vertical="center"/>
    </xf>
    <xf numFmtId="0" fontId="5" fillId="0" borderId="15" xfId="0" applyFont="1" applyBorder="1" applyAlignment="1">
      <alignment horizontal="justify" vertical="center" wrapText="1" readingOrder="1"/>
    </xf>
    <xf numFmtId="0" fontId="12" fillId="3" borderId="16" xfId="0" applyFont="1" applyFill="1" applyBorder="1" applyAlignment="1">
      <alignment horizontal="center" vertical="center"/>
    </xf>
    <xf numFmtId="0" fontId="0" fillId="0" borderId="16" xfId="0" applyBorder="1" applyAlignment="1">
      <alignment horizontal="center" vertical="center" wrapText="1"/>
    </xf>
    <xf numFmtId="0" fontId="0" fillId="0" borderId="16" xfId="0" applyBorder="1" applyAlignment="1">
      <alignment vertical="center" wrapText="1"/>
    </xf>
    <xf numFmtId="0" fontId="8" fillId="0" borderId="16" xfId="0" applyFont="1" applyBorder="1" applyAlignment="1">
      <alignment horizontal="center" vertical="center"/>
    </xf>
    <xf numFmtId="0" fontId="8" fillId="15" borderId="16" xfId="0" applyFont="1" applyFill="1" applyBorder="1" applyAlignment="1">
      <alignment horizontal="center" vertical="center"/>
    </xf>
    <xf numFmtId="9" fontId="1" fillId="3" borderId="16" xfId="2" applyFont="1" applyFill="1" applyBorder="1" applyAlignment="1">
      <alignment horizontal="center" vertical="center"/>
    </xf>
    <xf numFmtId="0" fontId="1" fillId="0" borderId="21" xfId="0" applyFont="1" applyBorder="1" applyAlignment="1">
      <alignment horizontal="center" vertical="center"/>
    </xf>
    <xf numFmtId="0" fontId="2" fillId="3" borderId="21" xfId="0" applyFont="1" applyFill="1" applyBorder="1" applyAlignment="1">
      <alignment horizontal="center" vertical="center"/>
    </xf>
    <xf numFmtId="0" fontId="4" fillId="5" borderId="16" xfId="0" applyFont="1" applyFill="1" applyBorder="1" applyAlignment="1">
      <alignment horizontal="center" vertical="center"/>
    </xf>
    <xf numFmtId="0" fontId="13" fillId="0" borderId="16" xfId="0" applyFont="1" applyBorder="1" applyAlignment="1">
      <alignment horizontal="center" vertical="center"/>
    </xf>
    <xf numFmtId="0" fontId="30" fillId="0" borderId="0" xfId="0" applyFont="1" applyAlignment="1">
      <alignment horizontal="center" vertical="center"/>
    </xf>
    <xf numFmtId="0" fontId="8" fillId="12" borderId="16" xfId="0" applyFont="1" applyFill="1" applyBorder="1" applyAlignment="1">
      <alignment horizontal="center" vertical="center" wrapText="1"/>
    </xf>
    <xf numFmtId="0" fontId="8" fillId="12" borderId="16"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8" fillId="21" borderId="1" xfId="0" applyFont="1" applyFill="1" applyBorder="1" applyAlignment="1">
      <alignment horizontal="center" vertical="center" wrapText="1"/>
    </xf>
    <xf numFmtId="0" fontId="44" fillId="0" borderId="16" xfId="0" applyFont="1" applyBorder="1" applyAlignment="1">
      <alignment horizontal="center" vertical="center" wrapText="1"/>
    </xf>
    <xf numFmtId="0" fontId="44" fillId="0" borderId="16" xfId="0" applyFont="1" applyBorder="1" applyAlignment="1">
      <alignment horizontal="left" vertical="top" wrapText="1"/>
    </xf>
    <xf numFmtId="0" fontId="13" fillId="0" borderId="16" xfId="0" applyFont="1" applyBorder="1" applyAlignment="1">
      <alignment horizontal="center" vertical="center" wrapText="1"/>
    </xf>
    <xf numFmtId="9" fontId="13" fillId="0" borderId="16" xfId="0" applyNumberFormat="1" applyFont="1" applyBorder="1" applyAlignment="1">
      <alignment horizontal="center" vertical="center" wrapText="1"/>
    </xf>
    <xf numFmtId="0" fontId="44" fillId="3" borderId="16" xfId="0" applyFont="1" applyFill="1" applyBorder="1" applyAlignment="1">
      <alignment horizontal="left" vertical="center" wrapText="1"/>
    </xf>
    <xf numFmtId="0" fontId="13" fillId="0" borderId="16" xfId="0" applyFont="1" applyBorder="1" applyAlignment="1">
      <alignment horizontal="left" vertical="center" wrapText="1"/>
    </xf>
    <xf numFmtId="0" fontId="44" fillId="0" borderId="16" xfId="6" applyFont="1" applyBorder="1" applyAlignment="1" applyProtection="1">
      <alignment horizontal="left" vertical="center" wrapText="1"/>
    </xf>
    <xf numFmtId="0" fontId="44" fillId="0" borderId="16" xfId="0" applyFont="1" applyBorder="1" applyAlignment="1">
      <alignment horizontal="left" vertical="center" wrapText="1"/>
    </xf>
    <xf numFmtId="0" fontId="6" fillId="0" borderId="0" xfId="5"/>
    <xf numFmtId="0" fontId="8" fillId="12" borderId="2" xfId="5" applyFont="1" applyFill="1" applyBorder="1" applyAlignment="1">
      <alignment horizontal="center" vertical="center" wrapText="1"/>
    </xf>
    <xf numFmtId="0" fontId="8" fillId="20" borderId="1" xfId="5" applyFont="1" applyFill="1" applyBorder="1" applyAlignment="1">
      <alignment horizontal="center" vertical="center" wrapText="1"/>
    </xf>
    <xf numFmtId="0" fontId="8" fillId="21" borderId="1" xfId="5" applyFont="1" applyFill="1" applyBorder="1" applyAlignment="1">
      <alignment horizontal="center" vertical="center" wrapText="1"/>
    </xf>
    <xf numFmtId="0" fontId="8" fillId="12" borderId="16" xfId="5" applyFont="1" applyFill="1" applyBorder="1" applyAlignment="1">
      <alignment horizontal="center" vertical="center" wrapText="1"/>
    </xf>
    <xf numFmtId="0" fontId="44" fillId="0" borderId="16" xfId="0" applyFont="1" applyBorder="1" applyAlignment="1">
      <alignment vertical="center" wrapText="1"/>
    </xf>
    <xf numFmtId="0" fontId="6" fillId="0" borderId="16" xfId="5" applyBorder="1" applyAlignment="1">
      <alignment horizontal="center" vertical="center"/>
    </xf>
    <xf numFmtId="0" fontId="6" fillId="0" borderId="16" xfId="5" applyBorder="1" applyAlignment="1">
      <alignment horizontal="left" vertical="center" wrapText="1"/>
    </xf>
    <xf numFmtId="9" fontId="1" fillId="0" borderId="1" xfId="2" applyFont="1" applyFill="1" applyBorder="1" applyAlignment="1">
      <alignment horizontal="center" vertical="center"/>
    </xf>
    <xf numFmtId="0" fontId="26" fillId="0" borderId="4" xfId="20" applyFill="1" applyBorder="1" applyAlignment="1">
      <alignment vertical="center" wrapText="1"/>
    </xf>
    <xf numFmtId="9" fontId="1" fillId="0" borderId="2" xfId="2" applyFont="1" applyFill="1" applyBorder="1" applyAlignment="1">
      <alignment horizontal="center" vertical="center"/>
    </xf>
    <xf numFmtId="0" fontId="9" fillId="22" borderId="2" xfId="5" applyFont="1" applyFill="1" applyBorder="1" applyAlignment="1">
      <alignment vertical="center" wrapText="1"/>
    </xf>
    <xf numFmtId="0" fontId="17" fillId="0" borderId="4" xfId="6" applyFill="1" applyBorder="1" applyAlignment="1" applyProtection="1">
      <alignment vertical="center" wrapText="1"/>
    </xf>
    <xf numFmtId="0" fontId="44" fillId="0" borderId="2" xfId="0" applyFont="1" applyBorder="1" applyAlignment="1">
      <alignment horizontal="left" vertical="center" wrapText="1"/>
    </xf>
    <xf numFmtId="0" fontId="6" fillId="0" borderId="16" xfId="5" applyBorder="1" applyAlignment="1">
      <alignment horizontal="left" vertical="center"/>
    </xf>
    <xf numFmtId="9" fontId="1" fillId="0" borderId="16" xfId="2" applyFont="1" applyFill="1" applyBorder="1" applyAlignment="1">
      <alignment horizontal="center" vertical="center"/>
    </xf>
    <xf numFmtId="0" fontId="6" fillId="0" borderId="15" xfId="5" applyBorder="1" applyAlignment="1">
      <alignment horizontal="center" vertical="center" wrapText="1"/>
    </xf>
    <xf numFmtId="0" fontId="13" fillId="0" borderId="16" xfId="0" applyFont="1" applyBorder="1" applyAlignment="1">
      <alignment vertical="center" wrapText="1"/>
    </xf>
    <xf numFmtId="0" fontId="44" fillId="0" borderId="16" xfId="0" applyFont="1" applyBorder="1" applyAlignment="1">
      <alignment horizontal="center" vertical="center" wrapText="1"/>
    </xf>
    <xf numFmtId="9" fontId="44" fillId="0" borderId="16" xfId="0" applyNumberFormat="1" applyFont="1" applyBorder="1" applyAlignment="1">
      <alignment horizontal="center" vertical="center" wrapText="1"/>
    </xf>
    <xf numFmtId="9" fontId="44" fillId="0" borderId="16" xfId="0" applyNumberFormat="1" applyFont="1" applyBorder="1" applyAlignment="1">
      <alignment horizontal="center" vertical="center"/>
    </xf>
    <xf numFmtId="0" fontId="0" fillId="0" borderId="16" xfId="0" applyBorder="1"/>
    <xf numFmtId="0" fontId="0" fillId="0" borderId="16" xfId="0" applyBorder="1" applyAlignment="1">
      <alignment wrapText="1"/>
    </xf>
    <xf numFmtId="0" fontId="0" fillId="0" borderId="16" xfId="0" applyBorder="1" applyAlignment="1">
      <alignment horizontal="center"/>
    </xf>
    <xf numFmtId="0" fontId="44" fillId="0" borderId="16" xfId="0" quotePrefix="1" applyFont="1" applyBorder="1" applyAlignment="1">
      <alignment horizontal="center" vertical="center" wrapText="1"/>
    </xf>
    <xf numFmtId="0" fontId="0" fillId="0" borderId="16" xfId="0" quotePrefix="1" applyBorder="1" applyAlignment="1">
      <alignment horizontal="center" vertical="center" wrapText="1"/>
    </xf>
    <xf numFmtId="9" fontId="0" fillId="0" borderId="16" xfId="0" applyNumberFormat="1" applyBorder="1" applyAlignment="1">
      <alignment horizontal="center" vertical="center" wrapText="1"/>
    </xf>
    <xf numFmtId="0" fontId="17" fillId="0" borderId="16" xfId="6" applyBorder="1" applyAlignment="1" applyProtection="1">
      <alignment horizontal="center" vertical="center" wrapText="1"/>
    </xf>
    <xf numFmtId="0" fontId="5" fillId="0" borderId="16" xfId="0" applyFont="1" applyBorder="1" applyAlignment="1">
      <alignment horizontal="center" vertical="center" wrapText="1"/>
    </xf>
    <xf numFmtId="0" fontId="8" fillId="0" borderId="16" xfId="0" applyFont="1" applyBorder="1" applyAlignment="1">
      <alignment horizontal="center" vertical="center" wrapText="1"/>
    </xf>
    <xf numFmtId="0" fontId="8" fillId="26" borderId="16" xfId="0" applyFont="1" applyFill="1" applyBorder="1" applyAlignment="1">
      <alignment horizontal="center" vertical="center" wrapText="1"/>
    </xf>
    <xf numFmtId="0" fontId="8" fillId="27" borderId="16" xfId="0" applyFont="1" applyFill="1" applyBorder="1" applyAlignment="1">
      <alignment horizontal="center" vertical="center" wrapText="1"/>
    </xf>
    <xf numFmtId="0" fontId="48" fillId="0" borderId="0" xfId="0" applyFont="1" applyAlignment="1">
      <alignment horizontal="center" vertical="center" wrapText="1"/>
    </xf>
    <xf numFmtId="0" fontId="9" fillId="0" borderId="0" xfId="0" applyFont="1" applyBorder="1" applyAlignment="1">
      <alignment horizontal="center" vertical="center" wrapText="1" readingOrder="1"/>
    </xf>
    <xf numFmtId="0" fontId="9" fillId="0" borderId="0" xfId="0" applyFont="1" applyBorder="1" applyAlignment="1">
      <alignment horizontal="left" vertical="center" wrapText="1" readingOrder="1"/>
    </xf>
    <xf numFmtId="0" fontId="48" fillId="28" borderId="16" xfId="0" applyFont="1" applyFill="1" applyBorder="1" applyAlignment="1">
      <alignment horizontal="center" vertical="center" wrapText="1"/>
    </xf>
    <xf numFmtId="9" fontId="48" fillId="28" borderId="16" xfId="0" applyNumberFormat="1" applyFont="1" applyFill="1" applyBorder="1" applyAlignment="1">
      <alignment horizontal="center" vertical="center" wrapText="1"/>
    </xf>
    <xf numFmtId="0" fontId="1" fillId="0" borderId="10" xfId="0" applyFont="1" applyBorder="1" applyAlignment="1">
      <alignment vertical="center" wrapText="1"/>
    </xf>
    <xf numFmtId="0" fontId="8" fillId="3" borderId="16" xfId="0" applyFont="1" applyFill="1" applyBorder="1" applyAlignment="1">
      <alignment horizontal="center" vertical="center" wrapText="1"/>
    </xf>
    <xf numFmtId="0" fontId="9" fillId="29" borderId="16" xfId="0" applyFont="1" applyFill="1" applyBorder="1" applyAlignment="1">
      <alignment horizontal="center" vertical="center"/>
    </xf>
    <xf numFmtId="0" fontId="9" fillId="29" borderId="16" xfId="0" applyFont="1" applyFill="1" applyBorder="1" applyAlignment="1">
      <alignment horizontal="center" vertical="center" wrapText="1"/>
    </xf>
    <xf numFmtId="0" fontId="49" fillId="3" borderId="0" xfId="0" applyFont="1" applyFill="1" applyAlignment="1">
      <alignment horizontal="left" vertical="top"/>
    </xf>
    <xf numFmtId="0" fontId="44" fillId="3" borderId="16" xfId="0" applyFont="1" applyFill="1" applyBorder="1" applyAlignment="1">
      <alignment horizontal="center" vertical="center" wrapText="1"/>
    </xf>
    <xf numFmtId="0" fontId="49" fillId="3" borderId="0" xfId="0" applyFont="1" applyFill="1" applyAlignment="1">
      <alignment horizontal="justify" vertical="top"/>
    </xf>
    <xf numFmtId="0" fontId="5" fillId="0" borderId="16" xfId="0" applyFont="1" applyBorder="1" applyAlignment="1">
      <alignment vertical="top" wrapText="1"/>
    </xf>
    <xf numFmtId="9" fontId="0" fillId="0" borderId="16" xfId="0" applyNumberFormat="1" applyBorder="1"/>
    <xf numFmtId="0" fontId="30" fillId="31" borderId="0" xfId="0" applyFont="1" applyFill="1" applyAlignment="1">
      <alignment horizontal="center"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44" fillId="0" borderId="0" xfId="0" quotePrefix="1" applyFont="1" applyBorder="1" applyAlignment="1">
      <alignment horizontal="center" vertical="center" wrapText="1"/>
    </xf>
    <xf numFmtId="0" fontId="0" fillId="0" borderId="0" xfId="0" quotePrefix="1" applyBorder="1" applyAlignment="1">
      <alignment horizontal="center" vertical="center" wrapText="1"/>
    </xf>
    <xf numFmtId="9" fontId="0" fillId="0" borderId="0" xfId="0" applyNumberFormat="1" applyBorder="1" applyAlignment="1">
      <alignment horizontal="center" vertical="center" wrapText="1"/>
    </xf>
    <xf numFmtId="0" fontId="5" fillId="0" borderId="0" xfId="0" applyFont="1" applyBorder="1" applyAlignment="1">
      <alignment horizontal="center" vertical="center" wrapText="1"/>
    </xf>
    <xf numFmtId="0" fontId="0" fillId="31" borderId="16" xfId="0" applyFill="1" applyBorder="1" applyAlignment="1">
      <alignment horizontal="center" vertical="center" wrapText="1"/>
    </xf>
    <xf numFmtId="9" fontId="0" fillId="31" borderId="16" xfId="0" applyNumberFormat="1" applyFill="1" applyBorder="1" applyAlignment="1">
      <alignment horizontal="center" vertical="center" wrapText="1"/>
    </xf>
    <xf numFmtId="0" fontId="37" fillId="31" borderId="8" xfId="0" applyFont="1" applyFill="1" applyBorder="1" applyAlignment="1">
      <alignment vertical="center" wrapText="1"/>
    </xf>
    <xf numFmtId="0" fontId="37" fillId="31" borderId="10" xfId="0" applyFont="1" applyFill="1" applyBorder="1" applyAlignment="1">
      <alignment vertical="center" wrapText="1"/>
    </xf>
    <xf numFmtId="0" fontId="30" fillId="31" borderId="16" xfId="0" applyFont="1" applyFill="1" applyBorder="1" applyAlignment="1">
      <alignment horizontal="center" vertical="center" wrapText="1"/>
    </xf>
    <xf numFmtId="0" fontId="5" fillId="0" borderId="16" xfId="0" applyFont="1" applyBorder="1" applyAlignment="1">
      <alignment horizontal="left" vertical="center" wrapText="1"/>
    </xf>
    <xf numFmtId="0" fontId="9" fillId="0" borderId="16" xfId="0" applyFont="1" applyBorder="1" applyAlignment="1">
      <alignment horizontal="left" vertical="center" wrapText="1" readingOrder="1"/>
    </xf>
    <xf numFmtId="0" fontId="9" fillId="0" borderId="2" xfId="0" applyFont="1" applyBorder="1" applyAlignment="1">
      <alignment horizontal="left" vertical="center" wrapText="1" readingOrder="1"/>
    </xf>
    <xf numFmtId="0" fontId="1" fillId="0" borderId="16" xfId="0" applyFont="1" applyBorder="1" applyAlignment="1">
      <alignment horizontal="left" vertical="center" wrapText="1"/>
    </xf>
    <xf numFmtId="0" fontId="9" fillId="0" borderId="16" xfId="0" applyFont="1" applyBorder="1" applyAlignment="1">
      <alignment horizontal="center" vertical="center" wrapText="1" readingOrder="1"/>
    </xf>
    <xf numFmtId="0" fontId="2" fillId="17" borderId="16" xfId="0" applyFont="1" applyFill="1" applyBorder="1" applyAlignment="1">
      <alignment horizontal="center" vertical="center" wrapText="1"/>
    </xf>
    <xf numFmtId="0" fontId="31" fillId="21" borderId="16" xfId="0" applyFont="1" applyFill="1" applyBorder="1" applyAlignment="1">
      <alignment horizontal="center" vertical="center" wrapText="1"/>
    </xf>
    <xf numFmtId="0" fontId="31" fillId="21" borderId="1" xfId="0" applyFont="1" applyFill="1" applyBorder="1" applyAlignment="1">
      <alignment horizontal="center" vertical="center" wrapText="1"/>
    </xf>
    <xf numFmtId="0" fontId="31" fillId="12" borderId="16" xfId="0" applyFont="1" applyFill="1" applyBorder="1" applyAlignment="1">
      <alignment horizontal="center" vertical="center" wrapText="1"/>
    </xf>
    <xf numFmtId="0" fontId="31" fillId="20" borderId="1" xfId="0" applyFont="1" applyFill="1" applyBorder="1" applyAlignment="1">
      <alignment horizontal="center" vertical="center" wrapText="1"/>
    </xf>
    <xf numFmtId="0" fontId="30" fillId="0" borderId="16" xfId="0" applyFont="1" applyBorder="1" applyAlignment="1">
      <alignment horizontal="center" vertical="center"/>
    </xf>
    <xf numFmtId="0" fontId="30" fillId="0" borderId="16" xfId="0" applyFont="1" applyBorder="1" applyAlignment="1">
      <alignment horizontal="center" vertical="center" wrapText="1"/>
    </xf>
    <xf numFmtId="0" fontId="34" fillId="0" borderId="16" xfId="0" applyFont="1" applyBorder="1" applyAlignment="1">
      <alignment horizontal="left" vertical="center" wrapText="1"/>
    </xf>
    <xf numFmtId="0" fontId="30" fillId="0" borderId="16" xfId="0" applyFont="1" applyBorder="1" applyAlignment="1">
      <alignment horizontal="left" vertical="center" wrapText="1"/>
    </xf>
    <xf numFmtId="0" fontId="5" fillId="0" borderId="20" xfId="0" applyFont="1" applyBorder="1" applyAlignment="1">
      <alignment vertical="center" wrapText="1"/>
    </xf>
    <xf numFmtId="9" fontId="37" fillId="10" borderId="16" xfId="0" applyNumberFormat="1" applyFont="1" applyFill="1" applyBorder="1" applyAlignment="1">
      <alignment horizontal="center" vertical="center" wrapText="1"/>
    </xf>
    <xf numFmtId="0" fontId="0" fillId="0" borderId="0" xfId="0" applyFont="1" applyAlignment="1">
      <alignment vertical="center"/>
    </xf>
    <xf numFmtId="0" fontId="0" fillId="0" borderId="0" xfId="0" applyFont="1"/>
    <xf numFmtId="0" fontId="8" fillId="12" borderId="1"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16" xfId="0" applyFont="1" applyBorder="1" applyAlignment="1">
      <alignment vertical="center"/>
    </xf>
    <xf numFmtId="0" fontId="0" fillId="0" borderId="16" xfId="0" applyFont="1" applyBorder="1"/>
    <xf numFmtId="9" fontId="44" fillId="3" borderId="16" xfId="0" applyNumberFormat="1" applyFont="1" applyFill="1" applyBorder="1" applyAlignment="1">
      <alignment horizontal="center" vertical="center"/>
    </xf>
    <xf numFmtId="0" fontId="2" fillId="17" borderId="5" xfId="0" applyFont="1" applyFill="1" applyBorder="1" applyAlignment="1">
      <alignment horizontal="center" vertical="center" wrapText="1"/>
    </xf>
    <xf numFmtId="0" fontId="1" fillId="0" borderId="16" xfId="0" applyFont="1" applyBorder="1" applyAlignment="1">
      <alignment horizontal="left" vertical="center" wrapText="1"/>
    </xf>
    <xf numFmtId="0" fontId="2" fillId="17" borderId="16" xfId="0" applyFont="1" applyFill="1" applyBorder="1" applyAlignment="1">
      <alignment horizontal="center" vertical="center" wrapText="1"/>
    </xf>
    <xf numFmtId="0" fontId="2" fillId="17" borderId="10" xfId="0" applyFont="1" applyFill="1" applyBorder="1" applyAlignment="1">
      <alignment horizontal="center" vertical="center" wrapText="1"/>
    </xf>
    <xf numFmtId="0" fontId="5" fillId="0" borderId="16" xfId="0" applyFont="1" applyBorder="1" applyAlignment="1">
      <alignment horizontal="justify"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5" fillId="0" borderId="1" xfId="0" applyFont="1" applyBorder="1" applyAlignment="1">
      <alignment vertical="center" wrapText="1"/>
    </xf>
    <xf numFmtId="0" fontId="1" fillId="0" borderId="20" xfId="0" applyFont="1" applyBorder="1" applyAlignment="1">
      <alignment vertical="center" wrapText="1"/>
    </xf>
    <xf numFmtId="0" fontId="1" fillId="0" borderId="2" xfId="0" applyFont="1" applyBorder="1" applyAlignment="1">
      <alignment vertical="center" wrapText="1"/>
    </xf>
    <xf numFmtId="0" fontId="5" fillId="0" borderId="2" xfId="0" applyFont="1" applyBorder="1" applyAlignment="1">
      <alignment vertical="center" wrapText="1"/>
    </xf>
    <xf numFmtId="9" fontId="30" fillId="33" borderId="16" xfId="0" applyNumberFormat="1" applyFont="1" applyFill="1" applyBorder="1" applyAlignment="1">
      <alignment horizontal="center" vertical="center" wrapText="1"/>
    </xf>
    <xf numFmtId="0" fontId="5" fillId="0" borderId="7" xfId="0" applyFont="1" applyBorder="1" applyAlignment="1">
      <alignment horizontal="left" vertical="center" wrapText="1"/>
    </xf>
    <xf numFmtId="0" fontId="5" fillId="0" borderId="3" xfId="0" applyFont="1" applyBorder="1" applyAlignment="1">
      <alignment horizontal="left" vertical="center" wrapText="1"/>
    </xf>
    <xf numFmtId="0" fontId="5" fillId="0" borderId="0" xfId="0" applyFont="1" applyAlignment="1">
      <alignment vertical="top" wrapText="1"/>
    </xf>
    <xf numFmtId="0" fontId="5" fillId="0" borderId="19" xfId="0" applyFont="1" applyBorder="1" applyAlignment="1">
      <alignment vertical="top" wrapText="1"/>
    </xf>
    <xf numFmtId="0" fontId="1" fillId="3" borderId="21" xfId="0" applyFont="1" applyFill="1" applyBorder="1" applyAlignment="1">
      <alignment vertical="center"/>
    </xf>
    <xf numFmtId="0" fontId="1" fillId="3" borderId="0" xfId="0" applyFont="1" applyFill="1" applyBorder="1" applyAlignment="1">
      <alignment vertical="center"/>
    </xf>
    <xf numFmtId="0" fontId="18" fillId="0" borderId="3" xfId="6" applyFont="1" applyBorder="1" applyAlignment="1" applyProtection="1">
      <alignment horizontal="center" vertical="center" wrapText="1"/>
    </xf>
    <xf numFmtId="0" fontId="1" fillId="0" borderId="5" xfId="0" applyFont="1" applyBorder="1"/>
    <xf numFmtId="0" fontId="24" fillId="3" borderId="21" xfId="0" applyFont="1" applyFill="1" applyBorder="1" applyAlignment="1">
      <alignment horizontal="center"/>
    </xf>
    <xf numFmtId="0" fontId="24" fillId="3" borderId="0" xfId="0" applyFont="1" applyFill="1" applyAlignment="1">
      <alignment horizontal="center"/>
    </xf>
    <xf numFmtId="0" fontId="1" fillId="3" borderId="21" xfId="0" applyFont="1" applyFill="1" applyBorder="1" applyAlignment="1">
      <alignment horizontal="center" vertical="center"/>
    </xf>
    <xf numFmtId="0" fontId="1" fillId="3" borderId="0" xfId="0" applyFont="1" applyFill="1" applyAlignment="1">
      <alignment horizontal="center" vertical="center"/>
    </xf>
    <xf numFmtId="0" fontId="1" fillId="0" borderId="3" xfId="0" applyFont="1" applyBorder="1" applyAlignment="1">
      <alignment horizontal="center" vertical="center"/>
    </xf>
    <xf numFmtId="0" fontId="1" fillId="0" borderId="3" xfId="0" applyFont="1" applyBorder="1"/>
    <xf numFmtId="0" fontId="1" fillId="0" borderId="5" xfId="0" applyFont="1" applyBorder="1" applyAlignment="1">
      <alignment horizontal="center" vertical="center"/>
    </xf>
    <xf numFmtId="0" fontId="1" fillId="6" borderId="0" xfId="0" applyFont="1" applyFill="1" applyAlignment="1">
      <alignment vertical="center"/>
    </xf>
    <xf numFmtId="9" fontId="1" fillId="0" borderId="22" xfId="2" applyFont="1" applyBorder="1" applyAlignment="1">
      <alignment horizontal="center" vertical="center"/>
    </xf>
    <xf numFmtId="0" fontId="50" fillId="0" borderId="16" xfId="0" applyFont="1" applyBorder="1" applyAlignment="1">
      <alignment horizontal="center" vertical="center" wrapText="1" readingOrder="1"/>
    </xf>
    <xf numFmtId="0" fontId="51" fillId="8" borderId="16" xfId="0" applyFont="1" applyFill="1" applyBorder="1" applyAlignment="1">
      <alignment horizontal="center" vertical="center" wrapText="1" readingOrder="1"/>
    </xf>
    <xf numFmtId="0" fontId="50" fillId="9" borderId="16" xfId="0" applyFont="1" applyFill="1" applyBorder="1" applyAlignment="1">
      <alignment horizontal="center" vertical="center" wrapText="1" readingOrder="1"/>
    </xf>
    <xf numFmtId="0" fontId="50" fillId="7" borderId="16" xfId="0" applyFont="1" applyFill="1" applyBorder="1" applyAlignment="1">
      <alignment horizontal="center" vertical="center" wrapText="1" readingOrder="1"/>
    </xf>
    <xf numFmtId="0" fontId="50" fillId="0" borderId="16" xfId="0" applyFont="1" applyBorder="1" applyAlignment="1">
      <alignment horizontal="justify" vertical="center" wrapText="1" readingOrder="1"/>
    </xf>
    <xf numFmtId="0" fontId="50" fillId="10" borderId="16" xfId="0" applyFont="1" applyFill="1" applyBorder="1" applyAlignment="1">
      <alignment horizontal="center" vertical="center" wrapText="1" readingOrder="1"/>
    </xf>
    <xf numFmtId="0" fontId="50" fillId="2" borderId="16" xfId="0" applyFont="1" applyFill="1" applyBorder="1" applyAlignment="1">
      <alignment horizontal="center" vertical="center" wrapText="1" readingOrder="1"/>
    </xf>
    <xf numFmtId="9" fontId="1" fillId="0" borderId="16" xfId="2" applyFont="1" applyBorder="1" applyAlignment="1">
      <alignment horizontal="center" vertical="center"/>
    </xf>
    <xf numFmtId="9" fontId="8" fillId="30" borderId="16" xfId="0" applyNumberFormat="1" applyFont="1" applyFill="1" applyBorder="1" applyAlignment="1">
      <alignment horizontal="center" vertical="center"/>
    </xf>
    <xf numFmtId="0" fontId="0" fillId="22" borderId="1" xfId="5" applyFont="1" applyFill="1" applyBorder="1" applyAlignment="1">
      <alignment vertical="center" wrapText="1"/>
    </xf>
    <xf numFmtId="0" fontId="0" fillId="0" borderId="16" xfId="5" applyFont="1" applyBorder="1" applyAlignment="1">
      <alignment horizontal="left" vertical="center" wrapText="1"/>
    </xf>
    <xf numFmtId="0" fontId="5" fillId="0" borderId="16" xfId="0" applyFont="1" applyBorder="1" applyAlignment="1">
      <alignment horizontal="left" vertical="top" wrapText="1"/>
    </xf>
    <xf numFmtId="0" fontId="1" fillId="0" borderId="16" xfId="0" applyFont="1" applyBorder="1" applyAlignment="1">
      <alignment horizontal="left" vertical="top" wrapText="1"/>
    </xf>
    <xf numFmtId="0" fontId="1" fillId="0" borderId="16" xfId="0" applyFont="1" applyBorder="1" applyAlignment="1">
      <alignment horizontal="center" vertical="center" wrapText="1"/>
    </xf>
    <xf numFmtId="0" fontId="9" fillId="22" borderId="25" xfId="0" applyFont="1" applyFill="1" applyBorder="1" applyAlignment="1">
      <alignment horizontal="left" vertical="center" wrapText="1"/>
    </xf>
    <xf numFmtId="0" fontId="5" fillId="0" borderId="27" xfId="0" applyFont="1" applyBorder="1" applyAlignment="1">
      <alignment horizontal="left" vertical="center" wrapText="1"/>
    </xf>
    <xf numFmtId="0" fontId="5" fillId="0" borderId="25" xfId="0" applyFont="1" applyBorder="1" applyAlignment="1">
      <alignment horizontal="left" vertical="center" wrapText="1"/>
    </xf>
    <xf numFmtId="0" fontId="5" fillId="0" borderId="10" xfId="0" applyFont="1" applyBorder="1" applyAlignment="1">
      <alignment horizontal="left" vertical="center" wrapText="1"/>
    </xf>
    <xf numFmtId="0" fontId="1" fillId="0" borderId="25" xfId="0" applyFont="1" applyBorder="1" applyAlignment="1">
      <alignment horizontal="center" vertical="center" wrapText="1"/>
    </xf>
    <xf numFmtId="0" fontId="1" fillId="0" borderId="25" xfId="0" quotePrefix="1" applyFont="1" applyBorder="1" applyAlignment="1">
      <alignment horizontal="center" vertical="center" wrapText="1"/>
    </xf>
    <xf numFmtId="0" fontId="1" fillId="0" borderId="16" xfId="0" applyFont="1" applyBorder="1" applyAlignment="1">
      <alignment wrapText="1"/>
    </xf>
    <xf numFmtId="0" fontId="5" fillId="0" borderId="25" xfId="0" applyFont="1" applyBorder="1" applyAlignment="1">
      <alignment horizontal="justify" vertical="center" wrapText="1"/>
    </xf>
    <xf numFmtId="0" fontId="9" fillId="0" borderId="16" xfId="0" applyFont="1" applyBorder="1" applyAlignment="1">
      <alignment vertical="center" wrapText="1"/>
    </xf>
    <xf numFmtId="0" fontId="1" fillId="3" borderId="16" xfId="0" applyFont="1" applyFill="1" applyBorder="1" applyAlignment="1">
      <alignment horizontal="left" vertical="center" wrapText="1"/>
    </xf>
    <xf numFmtId="0" fontId="5" fillId="3" borderId="16" xfId="0" applyFont="1" applyFill="1" applyBorder="1" applyAlignment="1">
      <alignment horizontal="left" vertical="center" wrapText="1"/>
    </xf>
    <xf numFmtId="0" fontId="9" fillId="0" borderId="8" xfId="0" applyFont="1" applyBorder="1" applyAlignment="1">
      <alignment vertical="center" wrapText="1"/>
    </xf>
    <xf numFmtId="0" fontId="5" fillId="0" borderId="8" xfId="0" applyFont="1" applyBorder="1" applyAlignment="1">
      <alignment vertical="center" wrapText="1"/>
    </xf>
    <xf numFmtId="0" fontId="5" fillId="22" borderId="16"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1" fillId="3" borderId="16" xfId="0" applyFont="1" applyFill="1" applyBorder="1" applyAlignment="1">
      <alignment vertical="center" wrapText="1"/>
    </xf>
    <xf numFmtId="0" fontId="5" fillId="0" borderId="10" xfId="0" applyFont="1" applyBorder="1" applyAlignment="1">
      <alignment vertical="center" wrapText="1"/>
    </xf>
    <xf numFmtId="0" fontId="26" fillId="0" borderId="16" xfId="20" applyFont="1" applyBorder="1" applyAlignment="1">
      <alignment horizontal="center" vertical="center" wrapText="1"/>
    </xf>
    <xf numFmtId="0" fontId="1" fillId="0" borderId="15" xfId="0" applyFont="1" applyBorder="1" applyAlignment="1">
      <alignment horizontal="center" vertical="center" wrapText="1"/>
    </xf>
    <xf numFmtId="0" fontId="9" fillId="0" borderId="16" xfId="6" applyFont="1" applyBorder="1" applyAlignment="1" applyProtection="1">
      <alignment horizontal="center" vertical="center" wrapText="1"/>
    </xf>
    <xf numFmtId="0" fontId="1" fillId="0" borderId="1" xfId="0" applyFont="1" applyBorder="1" applyAlignment="1">
      <alignment horizontal="left" vertical="center" wrapText="1"/>
    </xf>
    <xf numFmtId="0" fontId="5" fillId="0" borderId="16" xfId="0" quotePrefix="1" applyFont="1" applyBorder="1" applyAlignment="1">
      <alignment horizontal="left" vertical="center" wrapText="1"/>
    </xf>
    <xf numFmtId="0" fontId="5" fillId="0" borderId="16" xfId="0" quotePrefix="1" applyFont="1" applyBorder="1" applyAlignment="1">
      <alignment vertical="center" wrapText="1"/>
    </xf>
    <xf numFmtId="0" fontId="1" fillId="3" borderId="16" xfId="0" applyFont="1" applyFill="1" applyBorder="1" applyAlignment="1">
      <alignment horizontal="center" vertical="center" wrapText="1"/>
    </xf>
    <xf numFmtId="0" fontId="0" fillId="3" borderId="16" xfId="0" applyFill="1" applyBorder="1" applyAlignment="1">
      <alignment vertical="center" wrapText="1"/>
    </xf>
    <xf numFmtId="0" fontId="0" fillId="3" borderId="16" xfId="0" applyFill="1" applyBorder="1" applyAlignment="1">
      <alignment horizontal="center" vertical="center" wrapText="1"/>
    </xf>
    <xf numFmtId="0" fontId="0" fillId="3" borderId="16" xfId="0" applyFill="1" applyBorder="1" applyAlignment="1">
      <alignment vertical="center"/>
    </xf>
    <xf numFmtId="9" fontId="9" fillId="0" borderId="16" xfId="2" applyFont="1" applyFill="1" applyBorder="1" applyAlignment="1">
      <alignment horizontal="center" vertical="center" wrapText="1"/>
    </xf>
    <xf numFmtId="0" fontId="44" fillId="3" borderId="16" xfId="0" applyFont="1" applyFill="1" applyBorder="1" applyAlignment="1">
      <alignment vertical="center" wrapText="1"/>
    </xf>
    <xf numFmtId="0" fontId="44" fillId="0" borderId="16" xfId="0" applyFont="1" applyFill="1" applyBorder="1" applyAlignment="1">
      <alignment vertical="center" wrapText="1"/>
    </xf>
    <xf numFmtId="0" fontId="44" fillId="25" borderId="16" xfId="0" applyFont="1" applyFill="1" applyBorder="1" applyAlignment="1">
      <alignment vertical="center" wrapText="1"/>
    </xf>
    <xf numFmtId="0" fontId="53" fillId="25" borderId="16" xfId="0" applyFont="1" applyFill="1" applyBorder="1" applyAlignment="1">
      <alignment vertical="center"/>
    </xf>
    <xf numFmtId="0" fontId="53" fillId="25" borderId="16" xfId="0" applyFont="1" applyFill="1" applyBorder="1" applyAlignment="1">
      <alignment horizontal="center" vertical="center" wrapText="1"/>
    </xf>
    <xf numFmtId="0" fontId="44" fillId="3" borderId="16" xfId="0" applyFont="1" applyFill="1" applyBorder="1" applyAlignment="1">
      <alignment vertical="center"/>
    </xf>
    <xf numFmtId="0" fontId="44" fillId="3" borderId="16" xfId="0" applyFont="1" applyFill="1" applyBorder="1" applyAlignment="1">
      <alignment vertical="center" textRotation="90" wrapText="1"/>
    </xf>
    <xf numFmtId="1" fontId="44" fillId="0" borderId="16" xfId="0" applyNumberFormat="1" applyFont="1" applyFill="1" applyBorder="1" applyAlignment="1">
      <alignment horizontal="center" vertical="center" wrapText="1"/>
    </xf>
    <xf numFmtId="0" fontId="44" fillId="0" borderId="16" xfId="0" applyFont="1" applyBorder="1" applyAlignment="1">
      <alignment vertical="center"/>
    </xf>
    <xf numFmtId="0" fontId="44" fillId="0" borderId="16" xfId="0" applyFont="1" applyFill="1" applyBorder="1" applyAlignment="1">
      <alignment horizontal="center" vertical="center"/>
    </xf>
    <xf numFmtId="0" fontId="44" fillId="0" borderId="1" xfId="0" applyFont="1" applyFill="1" applyBorder="1" applyAlignment="1">
      <alignment vertical="center" wrapText="1"/>
    </xf>
    <xf numFmtId="14" fontId="44" fillId="3" borderId="16" xfId="0" applyNumberFormat="1" applyFont="1" applyFill="1" applyBorder="1" applyAlignment="1">
      <alignment horizontal="center" vertical="center"/>
    </xf>
    <xf numFmtId="1" fontId="44" fillId="3" borderId="16" xfId="0" applyNumberFormat="1" applyFont="1" applyFill="1" applyBorder="1" applyAlignment="1">
      <alignment horizontal="center" vertical="center" wrapText="1"/>
    </xf>
    <xf numFmtId="1" fontId="44" fillId="0" borderId="16" xfId="0" applyNumberFormat="1" applyFont="1" applyBorder="1" applyAlignment="1">
      <alignment horizontal="center" vertical="center"/>
    </xf>
    <xf numFmtId="0" fontId="44" fillId="3" borderId="16" xfId="7" applyFont="1" applyFill="1" applyBorder="1" applyAlignment="1">
      <alignment vertical="center" wrapText="1"/>
    </xf>
    <xf numFmtId="0" fontId="44" fillId="3" borderId="16" xfId="7" applyFont="1" applyFill="1" applyBorder="1" applyAlignment="1">
      <alignment horizontal="center" vertical="center" wrapText="1"/>
    </xf>
    <xf numFmtId="0" fontId="44" fillId="3" borderId="16" xfId="0" applyFont="1" applyFill="1" applyBorder="1" applyAlignment="1">
      <alignment horizontal="justify" vertical="center" textRotation="90" wrapText="1"/>
    </xf>
    <xf numFmtId="17" fontId="44" fillId="0" borderId="1" xfId="0" applyNumberFormat="1" applyFont="1" applyFill="1" applyBorder="1" applyAlignment="1">
      <alignment vertical="center" wrapText="1"/>
    </xf>
    <xf numFmtId="17" fontId="44" fillId="0" borderId="16" xfId="0" applyNumberFormat="1" applyFont="1" applyFill="1" applyBorder="1" applyAlignment="1">
      <alignment vertical="center" wrapText="1"/>
    </xf>
    <xf numFmtId="9" fontId="44" fillId="25" borderId="16" xfId="0" applyNumberFormat="1" applyFont="1" applyFill="1" applyBorder="1" applyAlignment="1">
      <alignment horizontal="center" vertical="center" wrapText="1"/>
    </xf>
    <xf numFmtId="0" fontId="44" fillId="0" borderId="16" xfId="0" applyFont="1" applyBorder="1" applyAlignment="1">
      <alignment horizontal="left" vertical="center" wrapText="1"/>
    </xf>
    <xf numFmtId="0" fontId="44" fillId="0" borderId="2" xfId="0" applyFont="1" applyBorder="1" applyAlignment="1">
      <alignment horizontal="center" vertical="center" wrapText="1"/>
    </xf>
    <xf numFmtId="0" fontId="44" fillId="0" borderId="16" xfId="0" applyFont="1" applyBorder="1" applyAlignment="1">
      <alignment horizontal="center" vertical="center" textRotation="90" wrapText="1"/>
    </xf>
    <xf numFmtId="0" fontId="44" fillId="0" borderId="16" xfId="0" applyFont="1" applyBorder="1" applyAlignment="1">
      <alignment horizontal="center" vertical="center" wrapText="1"/>
    </xf>
    <xf numFmtId="0" fontId="44" fillId="0" borderId="16" xfId="0" applyFont="1" applyBorder="1" applyAlignment="1">
      <alignment horizontal="center" vertical="center"/>
    </xf>
    <xf numFmtId="0" fontId="44" fillId="3" borderId="1" xfId="0" applyFont="1" applyFill="1" applyBorder="1" applyAlignment="1">
      <alignment horizontal="center" vertical="center" wrapText="1"/>
    </xf>
    <xf numFmtId="0" fontId="44" fillId="3" borderId="2" xfId="0" applyFont="1" applyFill="1" applyBorder="1" applyAlignment="1">
      <alignment horizontal="center" vertical="center" wrapText="1"/>
    </xf>
    <xf numFmtId="0" fontId="44" fillId="3" borderId="1" xfId="0" applyFont="1" applyFill="1" applyBorder="1" applyAlignment="1">
      <alignment horizontal="left" vertical="center" wrapText="1"/>
    </xf>
    <xf numFmtId="0" fontId="44" fillId="3" borderId="20" xfId="0" applyFont="1" applyFill="1" applyBorder="1" applyAlignment="1">
      <alignment horizontal="left" vertical="center" wrapText="1"/>
    </xf>
    <xf numFmtId="0" fontId="44" fillId="3" borderId="2" xfId="0" applyFont="1" applyFill="1" applyBorder="1" applyAlignment="1">
      <alignment horizontal="left" vertical="center" wrapText="1"/>
    </xf>
    <xf numFmtId="0" fontId="44" fillId="3" borderId="16" xfId="0" applyFont="1" applyFill="1" applyBorder="1" applyAlignment="1">
      <alignment horizontal="center" vertical="center" wrapText="1"/>
    </xf>
    <xf numFmtId="0" fontId="44" fillId="0" borderId="16" xfId="0" applyFont="1" applyFill="1" applyBorder="1" applyAlignment="1">
      <alignment horizontal="center" vertical="center" wrapText="1"/>
    </xf>
    <xf numFmtId="9" fontId="44" fillId="0" borderId="16" xfId="0" applyNumberFormat="1" applyFont="1" applyFill="1" applyBorder="1" applyAlignment="1">
      <alignment horizontal="center" vertical="center" wrapText="1"/>
    </xf>
    <xf numFmtId="0" fontId="44" fillId="0" borderId="16" xfId="0" applyFont="1" applyFill="1" applyBorder="1" applyAlignment="1">
      <alignment horizontal="center" vertical="center" textRotation="90" wrapText="1"/>
    </xf>
    <xf numFmtId="0" fontId="44" fillId="0" borderId="16" xfId="0" applyFont="1" applyFill="1" applyBorder="1" applyAlignment="1">
      <alignment horizontal="center" vertical="center" textRotation="90"/>
    </xf>
    <xf numFmtId="14" fontId="44" fillId="0" borderId="16" xfId="0" applyNumberFormat="1" applyFont="1" applyFill="1" applyBorder="1" applyAlignment="1">
      <alignment horizontal="center" vertical="center" wrapText="1"/>
    </xf>
    <xf numFmtId="17" fontId="44" fillId="0" borderId="16"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0" fontId="44" fillId="0" borderId="20" xfId="0" applyFont="1" applyFill="1" applyBorder="1" applyAlignment="1">
      <alignment horizontal="center" vertical="center" wrapText="1"/>
    </xf>
    <xf numFmtId="0" fontId="44" fillId="0" borderId="2" xfId="0" applyFont="1" applyFill="1" applyBorder="1" applyAlignment="1">
      <alignment horizontal="center" vertical="center" wrapText="1"/>
    </xf>
    <xf numFmtId="17" fontId="44" fillId="0" borderId="1" xfId="0" applyNumberFormat="1" applyFont="1" applyFill="1" applyBorder="1" applyAlignment="1">
      <alignment horizontal="center" vertical="center" wrapText="1"/>
    </xf>
    <xf numFmtId="17" fontId="44" fillId="0" borderId="2" xfId="0" applyNumberFormat="1" applyFont="1" applyFill="1" applyBorder="1" applyAlignment="1">
      <alignment horizontal="center" vertical="center" wrapText="1"/>
    </xf>
    <xf numFmtId="14" fontId="44" fillId="0" borderId="1" xfId="0" applyNumberFormat="1" applyFont="1" applyFill="1" applyBorder="1" applyAlignment="1">
      <alignment horizontal="center" vertical="center" wrapText="1"/>
    </xf>
    <xf numFmtId="14" fontId="44" fillId="0" borderId="2" xfId="0" applyNumberFormat="1" applyFont="1" applyFill="1" applyBorder="1" applyAlignment="1">
      <alignment horizontal="center" vertical="center" wrapText="1"/>
    </xf>
    <xf numFmtId="0" fontId="44" fillId="0" borderId="16" xfId="0" applyFont="1" applyFill="1" applyBorder="1" applyAlignment="1">
      <alignment horizontal="justify" vertical="center" wrapText="1"/>
    </xf>
    <xf numFmtId="0" fontId="44" fillId="0" borderId="2" xfId="0" applyFont="1" applyFill="1" applyBorder="1" applyAlignment="1">
      <alignment horizontal="center" vertical="center"/>
    </xf>
    <xf numFmtId="0" fontId="44" fillId="0" borderId="1" xfId="0" applyFont="1" applyFill="1" applyBorder="1" applyAlignment="1">
      <alignment horizontal="justify" vertical="center" wrapText="1"/>
    </xf>
    <xf numFmtId="0" fontId="44" fillId="0" borderId="1" xfId="0" applyFont="1" applyFill="1" applyBorder="1" applyAlignment="1">
      <alignment horizontal="left" vertical="center" wrapText="1"/>
    </xf>
    <xf numFmtId="0" fontId="44" fillId="0" borderId="20" xfId="0" applyFont="1" applyFill="1" applyBorder="1" applyAlignment="1">
      <alignment horizontal="left" vertical="center" wrapText="1"/>
    </xf>
    <xf numFmtId="0" fontId="44" fillId="0" borderId="2" xfId="0" applyFont="1" applyFill="1" applyBorder="1" applyAlignment="1">
      <alignment horizontal="left" vertical="center" wrapText="1"/>
    </xf>
    <xf numFmtId="0" fontId="44" fillId="3" borderId="16" xfId="0" applyFont="1" applyFill="1" applyBorder="1" applyAlignment="1">
      <alignment horizontal="center" vertical="center" textRotation="90" wrapText="1"/>
    </xf>
    <xf numFmtId="0" fontId="44" fillId="3" borderId="16" xfId="7" applyFont="1" applyFill="1" applyBorder="1" applyAlignment="1">
      <alignment horizontal="justify" vertical="center" wrapText="1"/>
    </xf>
    <xf numFmtId="0" fontId="44" fillId="3" borderId="16" xfId="0" applyFont="1" applyFill="1" applyBorder="1" applyAlignment="1">
      <alignment horizontal="center" vertical="center" textRotation="90"/>
    </xf>
    <xf numFmtId="0" fontId="44" fillId="3" borderId="16" xfId="0" applyFont="1" applyFill="1" applyBorder="1" applyAlignment="1">
      <alignment horizontal="justify" vertical="center" wrapText="1"/>
    </xf>
    <xf numFmtId="0" fontId="44" fillId="0" borderId="16" xfId="0" applyFont="1" applyFill="1" applyBorder="1" applyAlignment="1">
      <alignment horizontal="left" vertical="center" wrapText="1"/>
    </xf>
    <xf numFmtId="0" fontId="44" fillId="0" borderId="16" xfId="0" applyFont="1" applyBorder="1" applyAlignment="1">
      <alignment vertical="center" wrapText="1"/>
    </xf>
    <xf numFmtId="14" fontId="44" fillId="3" borderId="16" xfId="0" applyNumberFormat="1" applyFont="1" applyFill="1" applyBorder="1" applyAlignment="1">
      <alignment horizontal="center" vertical="center" wrapText="1"/>
    </xf>
    <xf numFmtId="49" fontId="44" fillId="3" borderId="16" xfId="0" applyNumberFormat="1" applyFont="1" applyFill="1" applyBorder="1" applyAlignment="1">
      <alignment horizontal="center" vertical="center" wrapText="1"/>
    </xf>
    <xf numFmtId="0" fontId="44" fillId="3" borderId="16" xfId="0" applyFont="1" applyFill="1" applyBorder="1" applyAlignment="1">
      <alignment horizontal="center" vertical="center"/>
    </xf>
    <xf numFmtId="0" fontId="44" fillId="25" borderId="16" xfId="0" applyFont="1" applyFill="1" applyBorder="1" applyAlignment="1">
      <alignment horizontal="center" vertical="center" wrapText="1"/>
    </xf>
    <xf numFmtId="1" fontId="44" fillId="25" borderId="16" xfId="0" applyNumberFormat="1" applyFont="1" applyFill="1" applyBorder="1" applyAlignment="1">
      <alignment horizontal="center" vertical="center" wrapText="1"/>
    </xf>
    <xf numFmtId="0" fontId="5" fillId="0" borderId="0" xfId="0" applyFont="1" applyAlignment="1">
      <alignment horizontal="left" wrapText="1"/>
    </xf>
    <xf numFmtId="0" fontId="5" fillId="0" borderId="19" xfId="0" applyFont="1" applyBorder="1" applyAlignment="1">
      <alignment horizontal="left" wrapText="1"/>
    </xf>
    <xf numFmtId="0" fontId="30" fillId="0" borderId="0" xfId="0" applyFont="1" applyAlignment="1">
      <alignment horizontal="center" vertical="center"/>
    </xf>
    <xf numFmtId="0" fontId="1" fillId="3" borderId="2" xfId="0" applyFont="1" applyFill="1" applyBorder="1" applyAlignment="1">
      <alignment vertical="center" wrapText="1"/>
    </xf>
    <xf numFmtId="9" fontId="30" fillId="3" borderId="2" xfId="0" applyNumberFormat="1" applyFont="1" applyFill="1" applyBorder="1" applyAlignment="1">
      <alignment horizontal="center" vertical="center" wrapText="1"/>
    </xf>
    <xf numFmtId="9" fontId="30" fillId="3" borderId="16" xfId="0" applyNumberFormat="1" applyFont="1" applyFill="1" applyBorder="1" applyAlignment="1">
      <alignment horizontal="center" vertical="center"/>
    </xf>
    <xf numFmtId="0" fontId="4" fillId="0" borderId="21" xfId="0" applyFont="1" applyBorder="1" applyAlignment="1">
      <alignment horizontal="center" vertical="center" wrapText="1"/>
    </xf>
    <xf numFmtId="0" fontId="4" fillId="0" borderId="0" xfId="0" applyFont="1" applyBorder="1" applyAlignment="1">
      <alignment horizontal="center" vertical="center" wrapText="1"/>
    </xf>
    <xf numFmtId="9" fontId="1" fillId="3" borderId="0" xfId="2" applyFont="1" applyFill="1" applyBorder="1" applyAlignment="1">
      <alignment horizontal="center" vertical="center"/>
    </xf>
    <xf numFmtId="0" fontId="1" fillId="3" borderId="0" xfId="0" applyFont="1" applyFill="1" applyAlignment="1">
      <alignment vertical="center"/>
    </xf>
    <xf numFmtId="0" fontId="44" fillId="0" borderId="20" xfId="0" applyFont="1" applyFill="1" applyBorder="1" applyAlignment="1">
      <alignment vertical="center" wrapText="1"/>
    </xf>
    <xf numFmtId="0" fontId="44" fillId="0" borderId="2" xfId="0" applyFont="1" applyFill="1" applyBorder="1" applyAlignment="1">
      <alignment vertical="center" wrapText="1"/>
    </xf>
    <xf numFmtId="14" fontId="44" fillId="0" borderId="1" xfId="0" applyNumberFormat="1" applyFont="1" applyFill="1" applyBorder="1" applyAlignment="1">
      <alignment vertical="center" wrapText="1"/>
    </xf>
    <xf numFmtId="14" fontId="44" fillId="0" borderId="20" xfId="0" applyNumberFormat="1" applyFont="1" applyFill="1" applyBorder="1" applyAlignment="1">
      <alignment vertical="center" wrapText="1"/>
    </xf>
    <xf numFmtId="14" fontId="44" fillId="0" borderId="2" xfId="0" applyNumberFormat="1" applyFont="1" applyFill="1" applyBorder="1" applyAlignment="1">
      <alignment vertical="center" wrapText="1"/>
    </xf>
    <xf numFmtId="14" fontId="44" fillId="0" borderId="16" xfId="0" applyNumberFormat="1" applyFont="1" applyFill="1" applyBorder="1" applyAlignment="1">
      <alignment vertical="center" wrapText="1"/>
    </xf>
    <xf numFmtId="0" fontId="44" fillId="0" borderId="0" xfId="0" applyFont="1" applyFill="1" applyAlignment="1">
      <alignment vertical="center"/>
    </xf>
    <xf numFmtId="0" fontId="44" fillId="0" borderId="0" xfId="0" applyFont="1" applyFill="1" applyAlignment="1">
      <alignment vertical="center" wrapText="1"/>
    </xf>
    <xf numFmtId="0" fontId="44" fillId="0" borderId="0" xfId="0" applyFont="1" applyFill="1" applyAlignment="1">
      <alignment vertical="center" textRotation="90" wrapText="1"/>
    </xf>
    <xf numFmtId="0" fontId="44" fillId="0" borderId="0" xfId="0" applyFont="1" applyFill="1" applyAlignment="1">
      <alignment horizontal="left" vertical="center" wrapText="1"/>
    </xf>
    <xf numFmtId="0" fontId="44" fillId="0" borderId="0" xfId="0" applyFont="1" applyFill="1" applyAlignment="1">
      <alignment horizontal="center" vertical="center" textRotation="90"/>
    </xf>
    <xf numFmtId="0" fontId="44" fillId="0" borderId="0" xfId="0" applyFont="1" applyFill="1" applyAlignment="1">
      <alignment horizontal="center" vertical="center"/>
    </xf>
    <xf numFmtId="1" fontId="44" fillId="0" borderId="0" xfId="0" applyNumberFormat="1" applyFont="1" applyFill="1" applyAlignment="1">
      <alignment horizontal="center" vertical="center"/>
    </xf>
    <xf numFmtId="0" fontId="45" fillId="0" borderId="16" xfId="0" applyFont="1" applyFill="1" applyBorder="1" applyAlignment="1">
      <alignment horizontal="center" vertical="center" wrapText="1"/>
    </xf>
    <xf numFmtId="0" fontId="52" fillId="0" borderId="16"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44" fillId="0" borderId="0" xfId="0" applyFont="1" applyFill="1" applyBorder="1" applyAlignment="1">
      <alignment horizontal="center" vertical="center" textRotation="90" wrapText="1"/>
    </xf>
    <xf numFmtId="0" fontId="44" fillId="0" borderId="0" xfId="0" applyFont="1" applyFill="1" applyBorder="1" applyAlignment="1">
      <alignment horizontal="left" vertical="center" wrapText="1"/>
    </xf>
    <xf numFmtId="1" fontId="44" fillId="0" borderId="0" xfId="0" applyNumberFormat="1" applyFont="1" applyFill="1" applyBorder="1" applyAlignment="1">
      <alignment horizontal="center" vertical="center" wrapText="1"/>
    </xf>
    <xf numFmtId="17" fontId="44" fillId="0" borderId="16" xfId="0" applyNumberFormat="1" applyFont="1" applyBorder="1" applyAlignment="1">
      <alignment horizontal="center" vertical="center"/>
    </xf>
    <xf numFmtId="1" fontId="44" fillId="3" borderId="16" xfId="0" applyNumberFormat="1" applyFont="1" applyFill="1" applyBorder="1" applyAlignment="1">
      <alignment horizontal="center" vertical="center"/>
    </xf>
    <xf numFmtId="0" fontId="44" fillId="0" borderId="13" xfId="19" applyFont="1" applyFill="1" applyBorder="1" applyAlignment="1">
      <alignment horizontal="center" vertical="center" wrapText="1"/>
    </xf>
    <xf numFmtId="0" fontId="54" fillId="0" borderId="13" xfId="19" applyFont="1" applyFill="1" applyBorder="1" applyAlignment="1">
      <alignment horizontal="center" vertical="center" wrapText="1"/>
    </xf>
    <xf numFmtId="0" fontId="44" fillId="0" borderId="52" xfId="19" applyFont="1" applyFill="1" applyBorder="1" applyAlignment="1">
      <alignment horizontal="center" vertical="center" wrapText="1"/>
    </xf>
    <xf numFmtId="0" fontId="44" fillId="0" borderId="13" xfId="19" applyFont="1" applyBorder="1" applyAlignment="1">
      <alignment horizontal="center" vertical="center" textRotation="90" wrapText="1"/>
    </xf>
    <xf numFmtId="0" fontId="44" fillId="0" borderId="51" xfId="19" applyFont="1" applyBorder="1" applyAlignment="1">
      <alignment horizontal="left" vertical="center" wrapText="1"/>
    </xf>
    <xf numFmtId="14" fontId="44" fillId="0" borderId="2" xfId="19" applyNumberFormat="1" applyFont="1" applyBorder="1" applyAlignment="1">
      <alignment horizontal="center" vertical="center" wrapText="1"/>
    </xf>
    <xf numFmtId="0" fontId="44" fillId="0" borderId="2" xfId="19" applyFont="1" applyBorder="1" applyAlignment="1">
      <alignment horizontal="center" vertical="center" wrapText="1"/>
    </xf>
    <xf numFmtId="1" fontId="44" fillId="0" borderId="2" xfId="19" applyNumberFormat="1" applyFont="1" applyBorder="1" applyAlignment="1">
      <alignment horizontal="center" vertical="center" wrapText="1"/>
    </xf>
    <xf numFmtId="0" fontId="44" fillId="0" borderId="16" xfId="19" applyFont="1" applyBorder="1" applyAlignment="1">
      <alignment horizontal="center" vertical="center" wrapText="1"/>
    </xf>
    <xf numFmtId="0" fontId="44" fillId="0" borderId="16" xfId="19" applyFont="1" applyBorder="1" applyAlignment="1">
      <alignment horizontal="left" vertical="center" wrapText="1"/>
    </xf>
    <xf numFmtId="0" fontId="44" fillId="0" borderId="1" xfId="19" applyFont="1" applyBorder="1" applyAlignment="1">
      <alignment horizontal="center" vertical="center" wrapText="1"/>
    </xf>
    <xf numFmtId="0" fontId="44" fillId="0" borderId="16" xfId="19" applyFont="1" applyBorder="1" applyAlignment="1">
      <alignment horizontal="center" vertical="center" textRotation="90" wrapText="1"/>
    </xf>
    <xf numFmtId="0" fontId="44" fillId="0" borderId="4" xfId="19" applyFont="1" applyFill="1" applyBorder="1" applyAlignment="1">
      <alignment horizontal="left" vertical="center" wrapText="1"/>
    </xf>
    <xf numFmtId="14" fontId="44" fillId="0" borderId="16" xfId="19" applyNumberFormat="1" applyFont="1" applyBorder="1" applyAlignment="1">
      <alignment horizontal="center" vertical="center" wrapText="1"/>
    </xf>
    <xf numFmtId="1" fontId="44" fillId="0" borderId="16" xfId="19" applyNumberFormat="1" applyFont="1" applyBorder="1" applyAlignment="1">
      <alignment horizontal="center" vertical="center" wrapText="1"/>
    </xf>
    <xf numFmtId="0" fontId="44" fillId="35" borderId="1" xfId="19" applyFont="1" applyFill="1" applyBorder="1" applyAlignment="1">
      <alignment horizontal="left" vertical="center" wrapText="1"/>
    </xf>
    <xf numFmtId="0" fontId="44" fillId="35" borderId="20" xfId="19" applyFont="1" applyFill="1" applyBorder="1" applyAlignment="1">
      <alignment horizontal="left" vertical="center" wrapText="1"/>
    </xf>
    <xf numFmtId="0" fontId="44" fillId="0" borderId="66" xfId="19" applyFont="1" applyFill="1" applyBorder="1" applyAlignment="1">
      <alignment horizontal="center" vertical="center" wrapText="1"/>
    </xf>
    <xf numFmtId="0" fontId="44" fillId="0" borderId="67" xfId="19" applyFont="1" applyFill="1" applyBorder="1" applyAlignment="1">
      <alignment horizontal="center" vertical="center" wrapText="1"/>
    </xf>
    <xf numFmtId="0" fontId="44" fillId="0" borderId="2" xfId="19" applyFont="1" applyFill="1" applyBorder="1" applyAlignment="1">
      <alignment horizontal="center" vertical="center" wrapText="1"/>
    </xf>
    <xf numFmtId="0" fontId="44" fillId="0" borderId="68" xfId="19" applyFont="1" applyBorder="1" applyAlignment="1">
      <alignment horizontal="center" vertical="center" textRotation="90" wrapText="1"/>
    </xf>
    <xf numFmtId="0" fontId="44" fillId="0" borderId="66" xfId="19" applyFont="1" applyBorder="1" applyAlignment="1">
      <alignment horizontal="center" vertical="center" textRotation="90" wrapText="1"/>
    </xf>
    <xf numFmtId="0" fontId="44" fillId="0" borderId="67" xfId="19" applyFont="1" applyBorder="1" applyAlignment="1">
      <alignment horizontal="center" vertical="center" textRotation="90" wrapText="1"/>
    </xf>
    <xf numFmtId="0" fontId="44" fillId="35" borderId="2" xfId="19" applyFont="1" applyFill="1" applyBorder="1" applyAlignment="1">
      <alignment horizontal="left" vertical="center" wrapText="1"/>
    </xf>
    <xf numFmtId="0" fontId="44" fillId="35" borderId="16" xfId="19" applyFont="1" applyFill="1" applyBorder="1" applyAlignment="1">
      <alignment horizontal="center" vertical="center" wrapText="1"/>
    </xf>
    <xf numFmtId="0" fontId="44" fillId="35" borderId="16" xfId="19" applyFont="1" applyFill="1" applyBorder="1" applyAlignment="1">
      <alignment horizontal="left" vertical="center" wrapText="1"/>
    </xf>
    <xf numFmtId="0" fontId="44" fillId="0" borderId="16" xfId="19" applyFont="1" applyFill="1" applyBorder="1" applyAlignment="1">
      <alignment horizontal="center" vertical="center" textRotation="90" wrapText="1"/>
    </xf>
    <xf numFmtId="0" fontId="44" fillId="0" borderId="39" xfId="0" applyFont="1" applyFill="1" applyBorder="1" applyAlignment="1">
      <alignment horizontal="center" vertical="center" wrapText="1"/>
    </xf>
    <xf numFmtId="0" fontId="44" fillId="0" borderId="24" xfId="0" applyFont="1" applyFill="1" applyBorder="1" applyAlignment="1">
      <alignment horizontal="center" vertical="center"/>
    </xf>
    <xf numFmtId="0" fontId="44" fillId="0" borderId="24" xfId="0" applyFont="1" applyFill="1" applyBorder="1" applyAlignment="1">
      <alignment horizontal="center" vertical="center" wrapText="1"/>
    </xf>
    <xf numFmtId="0" fontId="44" fillId="0" borderId="48" xfId="0" applyFont="1" applyFill="1" applyBorder="1" applyAlignment="1">
      <alignment horizontal="center" vertical="center" wrapText="1"/>
    </xf>
    <xf numFmtId="1" fontId="44" fillId="0" borderId="24" xfId="0" applyNumberFormat="1" applyFont="1" applyFill="1" applyBorder="1" applyAlignment="1">
      <alignment horizontal="center" vertical="center" wrapText="1"/>
    </xf>
    <xf numFmtId="0" fontId="44" fillId="0" borderId="47" xfId="0" applyFont="1" applyFill="1" applyBorder="1" applyAlignment="1">
      <alignment horizontal="center" vertical="center" wrapText="1"/>
    </xf>
    <xf numFmtId="1" fontId="44" fillId="0" borderId="47" xfId="0" applyNumberFormat="1" applyFont="1" applyFill="1" applyBorder="1" applyAlignment="1">
      <alignment horizontal="center" vertical="center" wrapText="1"/>
    </xf>
    <xf numFmtId="0" fontId="44" fillId="0" borderId="16" xfId="0" applyFont="1" applyFill="1" applyBorder="1" applyAlignment="1">
      <alignment vertical="center"/>
    </xf>
    <xf numFmtId="0" fontId="44" fillId="0" borderId="16" xfId="0" applyNumberFormat="1" applyFont="1" applyFill="1" applyBorder="1" applyAlignment="1">
      <alignment horizontal="center" vertical="center" wrapText="1"/>
    </xf>
    <xf numFmtId="1" fontId="44" fillId="0" borderId="16" xfId="2" applyNumberFormat="1" applyFont="1" applyFill="1" applyBorder="1" applyAlignment="1">
      <alignment horizontal="center" vertical="center" wrapText="1"/>
    </xf>
    <xf numFmtId="49" fontId="44" fillId="0" borderId="16" xfId="0" applyNumberFormat="1" applyFont="1" applyFill="1" applyBorder="1" applyAlignment="1">
      <alignment horizontal="center" vertical="center" wrapText="1"/>
    </xf>
    <xf numFmtId="49" fontId="44" fillId="0" borderId="2" xfId="0" applyNumberFormat="1" applyFont="1" applyFill="1" applyBorder="1" applyAlignment="1">
      <alignment horizontal="center" vertical="center" wrapText="1"/>
    </xf>
    <xf numFmtId="15" fontId="44" fillId="0" borderId="24" xfId="0" applyNumberFormat="1" applyFont="1" applyFill="1" applyBorder="1" applyAlignment="1">
      <alignment horizontal="center" vertical="center" wrapText="1"/>
    </xf>
    <xf numFmtId="15" fontId="44" fillId="0" borderId="16" xfId="0" applyNumberFormat="1" applyFont="1" applyFill="1" applyBorder="1" applyAlignment="1">
      <alignment horizontal="center" vertical="center" wrapText="1"/>
    </xf>
    <xf numFmtId="0" fontId="44" fillId="0" borderId="16" xfId="21" applyFont="1" applyFill="1" applyBorder="1" applyAlignment="1">
      <alignment horizontal="center" vertical="center" wrapText="1"/>
    </xf>
    <xf numFmtId="1" fontId="44" fillId="0" borderId="16" xfId="0" applyNumberFormat="1" applyFont="1" applyFill="1" applyBorder="1" applyAlignment="1">
      <alignment vertical="center" wrapText="1"/>
    </xf>
    <xf numFmtId="1" fontId="44" fillId="0" borderId="16" xfId="0" applyNumberFormat="1" applyFont="1" applyFill="1" applyBorder="1" applyAlignment="1">
      <alignment horizontal="center" vertical="center"/>
    </xf>
    <xf numFmtId="1" fontId="44" fillId="0" borderId="16" xfId="2" applyNumberFormat="1" applyFont="1" applyFill="1" applyBorder="1" applyAlignment="1">
      <alignment horizontal="center" vertical="center"/>
    </xf>
    <xf numFmtId="14" fontId="44" fillId="0" borderId="16" xfId="0" applyNumberFormat="1" applyFont="1" applyFill="1" applyBorder="1" applyAlignment="1">
      <alignment horizontal="left" vertical="center" wrapText="1"/>
    </xf>
    <xf numFmtId="14" fontId="44" fillId="0" borderId="16" xfId="0" applyNumberFormat="1" applyFont="1" applyFill="1" applyBorder="1" applyAlignment="1">
      <alignment vertical="center"/>
    </xf>
    <xf numFmtId="0" fontId="44" fillId="0" borderId="16" xfId="5" applyFont="1" applyFill="1" applyBorder="1" applyAlignment="1">
      <alignment horizontal="left" vertical="center" wrapText="1"/>
    </xf>
    <xf numFmtId="0" fontId="44" fillId="0" borderId="16" xfId="5" applyFont="1" applyFill="1" applyBorder="1" applyAlignment="1">
      <alignment horizontal="center" vertical="center" wrapText="1"/>
    </xf>
    <xf numFmtId="166" fontId="44" fillId="0" borderId="16" xfId="0" applyNumberFormat="1" applyFont="1" applyFill="1" applyBorder="1" applyAlignment="1">
      <alignment horizontal="center" vertical="center" wrapText="1"/>
    </xf>
    <xf numFmtId="1" fontId="44" fillId="0" borderId="16" xfId="5" applyNumberFormat="1" applyFont="1" applyFill="1" applyBorder="1" applyAlignment="1">
      <alignment horizontal="center" vertical="center" wrapText="1"/>
    </xf>
    <xf numFmtId="0" fontId="44" fillId="0" borderId="2" xfId="5" applyFont="1" applyFill="1" applyBorder="1" applyAlignment="1">
      <alignment horizontal="left" vertical="center" wrapText="1"/>
    </xf>
    <xf numFmtId="49" fontId="44" fillId="0" borderId="16" xfId="5" applyNumberFormat="1" applyFont="1" applyFill="1" applyBorder="1" applyAlignment="1">
      <alignment horizontal="center" vertical="center" wrapText="1"/>
    </xf>
    <xf numFmtId="0" fontId="44" fillId="0" borderId="16" xfId="5" applyFont="1" applyFill="1" applyBorder="1" applyAlignment="1">
      <alignment vertical="center" wrapText="1"/>
    </xf>
    <xf numFmtId="0" fontId="44" fillId="0" borderId="2" xfId="5" applyFont="1" applyFill="1" applyBorder="1" applyAlignment="1">
      <alignment vertical="center" wrapText="1"/>
    </xf>
    <xf numFmtId="0" fontId="44" fillId="0" borderId="25" xfId="0" applyFont="1" applyFill="1" applyBorder="1" applyAlignment="1">
      <alignment horizontal="center" vertical="center" wrapText="1"/>
    </xf>
    <xf numFmtId="0" fontId="44" fillId="0" borderId="25" xfId="0" applyFont="1" applyFill="1" applyBorder="1" applyAlignment="1">
      <alignment horizontal="center" vertical="center" textRotation="90" wrapText="1"/>
    </xf>
    <xf numFmtId="0" fontId="44" fillId="0" borderId="25" xfId="0" applyFont="1" applyFill="1" applyBorder="1" applyAlignment="1">
      <alignment horizontal="left" vertical="center" wrapText="1"/>
    </xf>
    <xf numFmtId="1" fontId="44" fillId="0" borderId="25" xfId="0" applyNumberFormat="1" applyFont="1" applyFill="1" applyBorder="1" applyAlignment="1">
      <alignment horizontal="center" vertical="center" shrinkToFit="1"/>
    </xf>
    <xf numFmtId="0" fontId="44" fillId="0" borderId="27" xfId="0" applyFont="1" applyFill="1" applyBorder="1" applyAlignment="1">
      <alignment horizontal="center" vertical="center" textRotation="90" wrapText="1"/>
    </xf>
    <xf numFmtId="0" fontId="44" fillId="0" borderId="27" xfId="0" applyFont="1" applyFill="1" applyBorder="1" applyAlignment="1">
      <alignment horizontal="left" vertical="center" wrapText="1"/>
    </xf>
    <xf numFmtId="0" fontId="44" fillId="0" borderId="27" xfId="0" applyFont="1" applyFill="1" applyBorder="1" applyAlignment="1">
      <alignment horizontal="center" vertical="center" wrapText="1"/>
    </xf>
    <xf numFmtId="1" fontId="44" fillId="0" borderId="27" xfId="0" applyNumberFormat="1" applyFont="1" applyFill="1" applyBorder="1" applyAlignment="1">
      <alignment horizontal="center" vertical="center" shrinkToFit="1"/>
    </xf>
    <xf numFmtId="1" fontId="44" fillId="0" borderId="16" xfId="0" applyNumberFormat="1" applyFont="1" applyFill="1" applyBorder="1" applyAlignment="1">
      <alignment horizontal="center" vertical="center" shrinkToFit="1"/>
    </xf>
    <xf numFmtId="1" fontId="44" fillId="0" borderId="16" xfId="1" applyNumberFormat="1" applyFont="1" applyFill="1" applyBorder="1" applyAlignment="1">
      <alignment horizontal="center" vertical="center" shrinkToFit="1"/>
    </xf>
    <xf numFmtId="1" fontId="44" fillId="0" borderId="1" xfId="0" applyNumberFormat="1" applyFont="1" applyFill="1" applyBorder="1" applyAlignment="1">
      <alignment horizontal="center" vertical="center"/>
    </xf>
    <xf numFmtId="1" fontId="44" fillId="0" borderId="2" xfId="0" applyNumberFormat="1" applyFont="1" applyFill="1" applyBorder="1" applyAlignment="1">
      <alignment horizontal="center" vertical="center"/>
    </xf>
    <xf numFmtId="1" fontId="44" fillId="0" borderId="16" xfId="4" applyNumberFormat="1" applyFont="1" applyFill="1" applyBorder="1" applyAlignment="1">
      <alignment horizontal="center" vertical="center" wrapText="1"/>
    </xf>
    <xf numFmtId="14" fontId="44" fillId="0" borderId="16" xfId="0" applyNumberFormat="1" applyFont="1" applyFill="1" applyBorder="1" applyAlignment="1">
      <alignment horizontal="center" vertical="center"/>
    </xf>
    <xf numFmtId="0" fontId="44" fillId="0" borderId="16" xfId="0" quotePrefix="1" applyFont="1" applyFill="1" applyBorder="1" applyAlignment="1">
      <alignment horizontal="center" vertical="center" wrapText="1"/>
    </xf>
    <xf numFmtId="0" fontId="44" fillId="0" borderId="16" xfId="0" quotePrefix="1" applyFont="1" applyFill="1" applyBorder="1" applyAlignment="1">
      <alignment horizontal="left" vertical="center" wrapText="1"/>
    </xf>
    <xf numFmtId="0" fontId="44" fillId="0" borderId="16" xfId="0" quotePrefix="1" applyFont="1" applyFill="1" applyBorder="1" applyAlignment="1">
      <alignment vertical="center" wrapText="1"/>
    </xf>
    <xf numFmtId="1" fontId="44" fillId="0" borderId="2" xfId="2" applyNumberFormat="1" applyFont="1" applyFill="1" applyBorder="1" applyAlignment="1">
      <alignment horizontal="center" vertical="center" wrapText="1"/>
    </xf>
    <xf numFmtId="0" fontId="44" fillId="0" borderId="47" xfId="0" applyFont="1" applyFill="1" applyBorder="1" applyAlignment="1">
      <alignment horizontal="left" vertical="center" wrapText="1"/>
    </xf>
    <xf numFmtId="0" fontId="44" fillId="0" borderId="47" xfId="0" applyFont="1" applyFill="1" applyBorder="1" applyAlignment="1">
      <alignment vertical="center" wrapText="1"/>
    </xf>
    <xf numFmtId="14" fontId="44" fillId="0" borderId="47" xfId="0" applyNumberFormat="1" applyFont="1" applyFill="1" applyBorder="1" applyAlignment="1">
      <alignment horizontal="center" vertical="center" wrapText="1"/>
    </xf>
    <xf numFmtId="1" fontId="44" fillId="0" borderId="47" xfId="2" applyNumberFormat="1" applyFont="1" applyFill="1" applyBorder="1" applyAlignment="1">
      <alignment horizontal="center" vertical="center" wrapText="1"/>
    </xf>
    <xf numFmtId="1" fontId="44" fillId="0" borderId="2" xfId="0" applyNumberFormat="1" applyFont="1" applyFill="1" applyBorder="1" applyAlignment="1">
      <alignment horizontal="center" vertical="center" wrapText="1"/>
    </xf>
    <xf numFmtId="1" fontId="44" fillId="0" borderId="1" xfId="0" applyNumberFormat="1" applyFont="1" applyFill="1" applyBorder="1" applyAlignment="1">
      <alignment horizontal="center" vertical="center" wrapText="1"/>
    </xf>
    <xf numFmtId="0" fontId="44" fillId="0" borderId="24" xfId="0" quotePrefix="1" applyFont="1" applyFill="1" applyBorder="1" applyAlignment="1">
      <alignment horizontal="left" vertical="center" wrapText="1"/>
    </xf>
    <xf numFmtId="0" fontId="44" fillId="0" borderId="24" xfId="0" quotePrefix="1" applyFont="1" applyFill="1" applyBorder="1" applyAlignment="1">
      <alignment vertical="center" wrapText="1"/>
    </xf>
    <xf numFmtId="14" fontId="44" fillId="0" borderId="24" xfId="0" applyNumberFormat="1" applyFont="1" applyFill="1" applyBorder="1" applyAlignment="1">
      <alignment horizontal="center" vertical="center" wrapText="1"/>
    </xf>
    <xf numFmtId="0" fontId="44" fillId="0" borderId="47" xfId="0" applyFont="1" applyFill="1" applyBorder="1" applyAlignment="1">
      <alignment horizontal="center" vertical="center"/>
    </xf>
    <xf numFmtId="0" fontId="44" fillId="0" borderId="24" xfId="0" applyFont="1" applyFill="1" applyBorder="1" applyAlignment="1">
      <alignment horizontal="left" vertical="center" wrapText="1"/>
    </xf>
    <xf numFmtId="0" fontId="44" fillId="0" borderId="24" xfId="0" applyFont="1" applyFill="1" applyBorder="1" applyAlignment="1">
      <alignment vertical="center" wrapText="1"/>
    </xf>
    <xf numFmtId="14" fontId="44" fillId="0" borderId="24" xfId="0" applyNumberFormat="1" applyFont="1" applyFill="1" applyBorder="1" applyAlignment="1">
      <alignment horizontal="center" vertical="center"/>
    </xf>
    <xf numFmtId="1" fontId="44" fillId="0" borderId="24" xfId="0" applyNumberFormat="1" applyFont="1" applyFill="1" applyBorder="1" applyAlignment="1">
      <alignment horizontal="center" vertical="center"/>
    </xf>
    <xf numFmtId="14" fontId="44" fillId="0" borderId="47" xfId="0" applyNumberFormat="1" applyFont="1" applyFill="1" applyBorder="1" applyAlignment="1">
      <alignment horizontal="center" vertical="center"/>
    </xf>
    <xf numFmtId="1" fontId="44" fillId="0" borderId="47" xfId="0" applyNumberFormat="1" applyFont="1" applyFill="1" applyBorder="1" applyAlignment="1">
      <alignment horizontal="center" vertical="center"/>
    </xf>
    <xf numFmtId="0" fontId="44" fillId="0" borderId="47" xfId="0" quotePrefix="1" applyFont="1" applyFill="1" applyBorder="1" applyAlignment="1">
      <alignment horizontal="left" vertical="center" wrapText="1"/>
    </xf>
    <xf numFmtId="0" fontId="44" fillId="0" borderId="47" xfId="0" quotePrefix="1" applyFont="1" applyFill="1" applyBorder="1" applyAlignment="1">
      <alignment vertical="center" wrapText="1"/>
    </xf>
    <xf numFmtId="0" fontId="44" fillId="0" borderId="16" xfId="7" applyFont="1" applyFill="1" applyBorder="1" applyAlignment="1">
      <alignment horizontal="left" vertical="center" wrapText="1"/>
    </xf>
    <xf numFmtId="1" fontId="44" fillId="3" borderId="16" xfId="7" applyNumberFormat="1" applyFont="1" applyFill="1" applyBorder="1" applyAlignment="1">
      <alignment horizontal="center" vertical="center" wrapText="1"/>
    </xf>
    <xf numFmtId="0" fontId="44" fillId="3" borderId="16" xfId="7" applyFont="1" applyFill="1" applyBorder="1" applyAlignment="1">
      <alignment horizontal="left" vertical="center" wrapText="1"/>
    </xf>
    <xf numFmtId="0" fontId="44" fillId="0" borderId="16" xfId="0" applyFont="1" applyFill="1" applyBorder="1" applyAlignment="1">
      <alignment horizontal="justify" vertical="center"/>
    </xf>
    <xf numFmtId="15" fontId="44" fillId="0" borderId="16" xfId="0" applyNumberFormat="1" applyFont="1" applyFill="1" applyBorder="1" applyAlignment="1">
      <alignment horizontal="justify" vertical="center" wrapText="1"/>
    </xf>
    <xf numFmtId="0" fontId="44" fillId="3" borderId="16" xfId="0" applyFont="1" applyFill="1" applyBorder="1" applyAlignment="1">
      <alignment horizontal="justify" vertical="center"/>
    </xf>
    <xf numFmtId="0" fontId="44" fillId="0" borderId="16" xfId="7" applyFont="1" applyFill="1" applyBorder="1" applyAlignment="1">
      <alignment horizontal="justify" vertical="center" wrapText="1"/>
    </xf>
    <xf numFmtId="0" fontId="44" fillId="0" borderId="16" xfId="7" applyFont="1" applyFill="1" applyBorder="1" applyAlignment="1">
      <alignment horizontal="center" vertical="center" wrapText="1"/>
    </xf>
    <xf numFmtId="1" fontId="44" fillId="0" borderId="16" xfId="7" applyNumberFormat="1" applyFont="1" applyFill="1" applyBorder="1" applyAlignment="1">
      <alignment horizontal="center" vertical="center" wrapText="1"/>
    </xf>
    <xf numFmtId="0" fontId="44" fillId="0" borderId="16" xfId="0" applyFont="1" applyFill="1" applyBorder="1" applyAlignment="1">
      <alignment horizontal="left" vertical="center"/>
    </xf>
    <xf numFmtId="0" fontId="44" fillId="0" borderId="0" xfId="0" applyFont="1" applyFill="1" applyAlignment="1">
      <alignment horizontal="center" vertical="center" wrapText="1"/>
    </xf>
    <xf numFmtId="0" fontId="44" fillId="0" borderId="19" xfId="0" applyFont="1" applyFill="1" applyBorder="1" applyAlignment="1">
      <alignment horizontal="center" vertical="center" wrapText="1"/>
    </xf>
    <xf numFmtId="1" fontId="44" fillId="0" borderId="20" xfId="0" applyNumberFormat="1" applyFont="1" applyFill="1" applyBorder="1" applyAlignment="1">
      <alignment horizontal="center" vertical="center" wrapText="1"/>
    </xf>
    <xf numFmtId="0" fontId="5" fillId="0" borderId="0" xfId="6" applyFont="1" applyAlignment="1" applyProtection="1"/>
    <xf numFmtId="0" fontId="26" fillId="3" borderId="0" xfId="6" applyFont="1" applyFill="1" applyBorder="1" applyAlignment="1" applyProtection="1">
      <alignment vertical="center" wrapText="1"/>
    </xf>
    <xf numFmtId="0" fontId="26" fillId="3" borderId="0" xfId="6" applyFont="1" applyFill="1" applyBorder="1" applyAlignment="1" applyProtection="1">
      <alignment horizontal="left" vertical="center" wrapText="1"/>
    </xf>
    <xf numFmtId="9" fontId="0" fillId="3" borderId="16" xfId="0" applyNumberFormat="1" applyFill="1" applyBorder="1" applyAlignment="1">
      <alignment horizontal="center" vertical="center" wrapText="1"/>
    </xf>
    <xf numFmtId="0" fontId="0" fillId="3" borderId="16" xfId="0" applyFill="1" applyBorder="1" applyAlignment="1">
      <alignment horizontal="left" vertical="center" wrapText="1"/>
    </xf>
    <xf numFmtId="0" fontId="9" fillId="3" borderId="16" xfId="0" applyFont="1" applyFill="1" applyBorder="1" applyAlignment="1">
      <alignment vertical="center" wrapText="1"/>
    </xf>
    <xf numFmtId="9" fontId="9" fillId="3" borderId="16" xfId="0" applyNumberFormat="1" applyFont="1" applyFill="1" applyBorder="1" applyAlignment="1">
      <alignment horizontal="center" vertical="center" wrapText="1"/>
    </xf>
    <xf numFmtId="9" fontId="37" fillId="3" borderId="1" xfId="0" applyNumberFormat="1" applyFont="1" applyFill="1" applyBorder="1" applyAlignment="1">
      <alignment horizontal="center" vertical="center" wrapText="1"/>
    </xf>
    <xf numFmtId="9" fontId="30" fillId="3" borderId="16" xfId="0" applyNumberFormat="1" applyFont="1" applyFill="1" applyBorder="1" applyAlignment="1">
      <alignment horizontal="center" vertical="center" wrapText="1"/>
    </xf>
    <xf numFmtId="0" fontId="1" fillId="0" borderId="0" xfId="0" applyFont="1" applyAlignment="1">
      <alignment horizontal="left"/>
    </xf>
    <xf numFmtId="0" fontId="16" fillId="12" borderId="16" xfId="0" applyFont="1" applyFill="1" applyBorder="1" applyAlignment="1">
      <alignment horizontal="center" vertical="center" wrapText="1"/>
    </xf>
    <xf numFmtId="0" fontId="1" fillId="0" borderId="4" xfId="0" applyFont="1" applyBorder="1" applyAlignment="1">
      <alignment horizontal="center" vertical="center"/>
    </xf>
    <xf numFmtId="0" fontId="1" fillId="0" borderId="6" xfId="0" applyFont="1" applyBorder="1" applyAlignment="1">
      <alignment horizontal="center" vertical="center"/>
    </xf>
    <xf numFmtId="0" fontId="4" fillId="5" borderId="1" xfId="0" applyFont="1" applyFill="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4" fillId="14" borderId="16" xfId="0" applyFont="1" applyFill="1" applyBorder="1" applyAlignment="1">
      <alignment horizontal="center" vertical="center" wrapText="1"/>
    </xf>
    <xf numFmtId="0" fontId="4" fillId="0" borderId="16" xfId="0" applyFont="1" applyBorder="1" applyAlignment="1">
      <alignment horizontal="center" vertical="center" wrapText="1"/>
    </xf>
    <xf numFmtId="0" fontId="5" fillId="0" borderId="0" xfId="0" applyFont="1" applyAlignment="1">
      <alignment horizontal="left" vertical="center" wrapText="1"/>
    </xf>
    <xf numFmtId="0" fontId="4" fillId="0" borderId="0" xfId="0" applyFont="1" applyAlignment="1">
      <alignment horizontal="left" vertical="center"/>
    </xf>
    <xf numFmtId="0" fontId="2" fillId="17" borderId="0" xfId="0" applyFont="1" applyFill="1" applyAlignment="1">
      <alignment horizontal="center" vertical="center"/>
    </xf>
    <xf numFmtId="0" fontId="7" fillId="17" borderId="5" xfId="0" applyFont="1" applyFill="1" applyBorder="1" applyAlignment="1">
      <alignment horizontal="center" vertical="center"/>
    </xf>
    <xf numFmtId="0" fontId="7" fillId="17" borderId="6" xfId="0" applyFont="1" applyFill="1" applyBorder="1" applyAlignment="1">
      <alignment horizontal="center" vertical="center"/>
    </xf>
    <xf numFmtId="0" fontId="7" fillId="17" borderId="0" xfId="0" applyFont="1" applyFill="1" applyAlignment="1">
      <alignment horizontal="center" vertical="center" wrapText="1"/>
    </xf>
    <xf numFmtId="0" fontId="7" fillId="17" borderId="19" xfId="0" applyFont="1" applyFill="1" applyBorder="1" applyAlignment="1">
      <alignment horizontal="center" vertical="center" wrapText="1"/>
    </xf>
    <xf numFmtId="0" fontId="5" fillId="0" borderId="0" xfId="0" applyFont="1" applyAlignment="1">
      <alignment horizontal="left" vertical="center"/>
    </xf>
    <xf numFmtId="0" fontId="5" fillId="0" borderId="0" xfId="6" applyFont="1" applyAlignment="1" applyProtection="1">
      <alignment horizontal="left" vertical="center"/>
    </xf>
    <xf numFmtId="0" fontId="2" fillId="17" borderId="1" xfId="0" applyFont="1" applyFill="1" applyBorder="1" applyAlignment="1">
      <alignment horizontal="center" vertical="center"/>
    </xf>
    <xf numFmtId="0" fontId="5" fillId="18" borderId="0" xfId="6" applyFont="1" applyFill="1" applyAlignment="1" applyProtection="1">
      <alignment horizontal="left" vertical="center"/>
    </xf>
    <xf numFmtId="0" fontId="1" fillId="0" borderId="0" xfId="0" applyFont="1" applyAlignment="1">
      <alignment horizontal="justify" vertical="center" wrapText="1"/>
    </xf>
    <xf numFmtId="0" fontId="51" fillId="8" borderId="16" xfId="0" applyFont="1" applyFill="1" applyBorder="1" applyAlignment="1">
      <alignment horizontal="center" vertical="center" wrapText="1" readingOrder="1"/>
    </xf>
    <xf numFmtId="0" fontId="50" fillId="0" borderId="16" xfId="0" applyFont="1" applyBorder="1" applyAlignment="1">
      <alignment horizontal="justify" vertical="center" wrapText="1" readingOrder="1"/>
    </xf>
    <xf numFmtId="0" fontId="7" fillId="17" borderId="5" xfId="0" applyFont="1" applyFill="1" applyBorder="1" applyAlignment="1">
      <alignment horizontal="center" vertical="center" wrapText="1"/>
    </xf>
    <xf numFmtId="0" fontId="7" fillId="17" borderId="6" xfId="0" applyFont="1" applyFill="1" applyBorder="1" applyAlignment="1">
      <alignment horizontal="center" vertical="center" wrapText="1"/>
    </xf>
    <xf numFmtId="0" fontId="27" fillId="17" borderId="0" xfId="0" applyFont="1" applyFill="1" applyAlignment="1">
      <alignment horizontal="center" vertical="center" wrapText="1"/>
    </xf>
    <xf numFmtId="0" fontId="27" fillId="17" borderId="19" xfId="0" applyFont="1" applyFill="1" applyBorder="1" applyAlignment="1">
      <alignment horizontal="center" vertical="center" wrapText="1"/>
    </xf>
    <xf numFmtId="0" fontId="1" fillId="0" borderId="0" xfId="0" applyFont="1" applyAlignment="1">
      <alignment horizontal="center"/>
    </xf>
    <xf numFmtId="0" fontId="1" fillId="0" borderId="3" xfId="0" applyFont="1" applyBorder="1" applyAlignment="1">
      <alignment horizontal="left" vertical="center" wrapText="1"/>
    </xf>
    <xf numFmtId="0" fontId="1" fillId="0" borderId="0" xfId="0" applyFont="1" applyAlignment="1">
      <alignment horizontal="justify" vertical="center"/>
    </xf>
    <xf numFmtId="0" fontId="18" fillId="0" borderId="0" xfId="6" applyFont="1" applyAlignment="1" applyProtection="1">
      <alignment horizontal="left"/>
    </xf>
    <xf numFmtId="0" fontId="1" fillId="0" borderId="0" xfId="0" applyFont="1" applyAlignment="1">
      <alignment horizontal="left"/>
    </xf>
    <xf numFmtId="0" fontId="2" fillId="17" borderId="1" xfId="0" applyFont="1" applyFill="1" applyBorder="1" applyAlignment="1">
      <alignment horizontal="center" vertical="center" wrapText="1"/>
    </xf>
    <xf numFmtId="0" fontId="2" fillId="17" borderId="2" xfId="0" applyFont="1" applyFill="1" applyBorder="1" applyAlignment="1">
      <alignment horizontal="center" vertical="center" wrapText="1"/>
    </xf>
    <xf numFmtId="0" fontId="8" fillId="8" borderId="16" xfId="0" applyFont="1" applyFill="1" applyBorder="1" applyAlignment="1">
      <alignment horizontal="center" vertical="center" wrapText="1"/>
    </xf>
    <xf numFmtId="0" fontId="2" fillId="17" borderId="4" xfId="0" applyFont="1" applyFill="1" applyBorder="1" applyAlignment="1">
      <alignment horizontal="center" vertical="center" wrapText="1"/>
    </xf>
    <xf numFmtId="0" fontId="2" fillId="17" borderId="7" xfId="0" applyFont="1" applyFill="1" applyBorder="1" applyAlignment="1">
      <alignment horizontal="center" vertical="center" wrapText="1"/>
    </xf>
    <xf numFmtId="0" fontId="8" fillId="11" borderId="16" xfId="0" applyFont="1" applyFill="1" applyBorder="1" applyAlignment="1">
      <alignment horizontal="center" vertical="center" wrapText="1" readingOrder="1"/>
    </xf>
    <xf numFmtId="0" fontId="7" fillId="17" borderId="3" xfId="0" applyFont="1" applyFill="1" applyBorder="1" applyAlignment="1">
      <alignment horizontal="center" vertical="center" wrapText="1"/>
    </xf>
    <xf numFmtId="0" fontId="1" fillId="0" borderId="0" xfId="0" applyFont="1" applyAlignment="1">
      <alignment horizontal="left" vertical="center"/>
    </xf>
    <xf numFmtId="0" fontId="2" fillId="17" borderId="7" xfId="0" applyFont="1" applyFill="1" applyBorder="1" applyAlignment="1">
      <alignment horizontal="center" vertical="center"/>
    </xf>
    <xf numFmtId="0" fontId="2" fillId="17" borderId="3" xfId="0" applyFont="1" applyFill="1" applyBorder="1" applyAlignment="1">
      <alignment horizontal="center" vertical="center"/>
    </xf>
    <xf numFmtId="0" fontId="20" fillId="17" borderId="1" xfId="0" applyFont="1" applyFill="1" applyBorder="1" applyAlignment="1">
      <alignment horizontal="center" vertical="center"/>
    </xf>
    <xf numFmtId="0" fontId="20" fillId="17" borderId="2" xfId="0" applyFont="1" applyFill="1" applyBorder="1" applyAlignment="1">
      <alignment horizontal="center" vertical="center"/>
    </xf>
    <xf numFmtId="0" fontId="2" fillId="17" borderId="4" xfId="0" applyFont="1" applyFill="1" applyBorder="1" applyAlignment="1">
      <alignment horizontal="center" vertical="center"/>
    </xf>
    <xf numFmtId="0" fontId="2" fillId="17" borderId="6" xfId="0" applyFont="1" applyFill="1" applyBorder="1" applyAlignment="1">
      <alignment horizontal="center" vertical="center"/>
    </xf>
    <xf numFmtId="0" fontId="2" fillId="17" borderId="8" xfId="0" applyFont="1" applyFill="1" applyBorder="1" applyAlignment="1">
      <alignment horizontal="center" vertical="center"/>
    </xf>
    <xf numFmtId="0" fontId="2" fillId="17" borderId="5" xfId="0" applyFont="1" applyFill="1" applyBorder="1" applyAlignment="1">
      <alignment horizontal="center" vertical="center" wrapText="1"/>
    </xf>
    <xf numFmtId="0" fontId="2" fillId="17" borderId="6" xfId="0" applyFont="1" applyFill="1" applyBorder="1" applyAlignment="1">
      <alignment horizontal="center" vertical="center" wrapText="1"/>
    </xf>
    <xf numFmtId="0" fontId="5" fillId="0" borderId="33" xfId="1" applyNumberFormat="1" applyFont="1" applyBorder="1" applyAlignment="1">
      <alignment horizontal="justify" vertical="center" wrapText="1"/>
    </xf>
    <xf numFmtId="0" fontId="5" fillId="0" borderId="52" xfId="1" applyNumberFormat="1" applyFont="1" applyBorder="1" applyAlignment="1">
      <alignment horizontal="justify" vertical="center" wrapText="1"/>
    </xf>
    <xf numFmtId="0" fontId="5" fillId="0" borderId="13" xfId="1" applyNumberFormat="1" applyFont="1" applyBorder="1" applyAlignment="1">
      <alignment horizontal="justify" vertical="center" wrapText="1"/>
    </xf>
    <xf numFmtId="0" fontId="5" fillId="0" borderId="14" xfId="1" applyNumberFormat="1" applyFont="1" applyBorder="1" applyAlignment="1">
      <alignment horizontal="justify" vertical="center" wrapText="1"/>
    </xf>
    <xf numFmtId="0" fontId="2" fillId="17" borderId="0" xfId="0" applyFont="1" applyFill="1" applyAlignment="1">
      <alignment horizontal="center" vertical="center" wrapText="1"/>
    </xf>
    <xf numFmtId="0" fontId="2" fillId="17" borderId="5" xfId="0" applyFont="1" applyFill="1" applyBorder="1" applyAlignment="1">
      <alignment horizontal="center" vertical="center"/>
    </xf>
    <xf numFmtId="0" fontId="2" fillId="17" borderId="16" xfId="0" applyFont="1" applyFill="1" applyBorder="1" applyAlignment="1">
      <alignment horizontal="center" vertical="center"/>
    </xf>
    <xf numFmtId="0" fontId="9" fillId="0" borderId="1" xfId="0" applyFont="1" applyBorder="1" applyAlignment="1">
      <alignment horizontal="justify" vertical="center" wrapText="1"/>
    </xf>
    <xf numFmtId="0" fontId="9" fillId="0" borderId="20" xfId="0" applyFont="1" applyBorder="1" applyAlignment="1">
      <alignment horizontal="justify" vertical="center" wrapText="1"/>
    </xf>
    <xf numFmtId="0" fontId="9" fillId="0" borderId="2" xfId="0" applyFont="1" applyBorder="1" applyAlignment="1">
      <alignment horizontal="justify" vertical="center" wrapText="1"/>
    </xf>
    <xf numFmtId="0" fontId="19" fillId="4" borderId="0" xfId="0" applyFont="1" applyFill="1" applyAlignment="1">
      <alignment horizontal="center" vertical="center"/>
    </xf>
    <xf numFmtId="0" fontId="7" fillId="4" borderId="0" xfId="0" applyFont="1" applyFill="1" applyAlignment="1">
      <alignment horizontal="center" vertical="center" wrapText="1"/>
    </xf>
    <xf numFmtId="0" fontId="2" fillId="4" borderId="16" xfId="0" applyFont="1" applyFill="1" applyBorder="1" applyAlignment="1">
      <alignment horizontal="center" vertical="center"/>
    </xf>
    <xf numFmtId="0" fontId="9" fillId="0" borderId="16" xfId="0" applyFont="1" applyBorder="1" applyAlignment="1">
      <alignment horizontal="left" vertical="center" wrapText="1" readingOrder="1"/>
    </xf>
    <xf numFmtId="0" fontId="9" fillId="0" borderId="2" xfId="0" applyFont="1" applyBorder="1" applyAlignment="1">
      <alignment horizontal="left" vertical="center" wrapText="1" readingOrder="1"/>
    </xf>
    <xf numFmtId="0" fontId="1" fillId="0" borderId="16" xfId="0" applyFont="1" applyBorder="1" applyAlignment="1">
      <alignment horizontal="left" vertical="center" wrapText="1"/>
    </xf>
    <xf numFmtId="0" fontId="9" fillId="0" borderId="16" xfId="0" applyFont="1" applyBorder="1" applyAlignment="1">
      <alignment horizontal="center" vertical="center" wrapText="1" readingOrder="1"/>
    </xf>
    <xf numFmtId="0" fontId="2" fillId="17" borderId="16" xfId="0" applyFont="1" applyFill="1" applyBorder="1" applyAlignment="1">
      <alignment horizontal="center" vertical="center" wrapText="1"/>
    </xf>
    <xf numFmtId="0" fontId="9" fillId="0" borderId="16" xfId="0" applyFont="1" applyBorder="1" applyAlignment="1">
      <alignment horizontal="justify" vertical="center" wrapText="1" readingOrder="1"/>
    </xf>
    <xf numFmtId="0" fontId="2" fillId="17" borderId="15" xfId="0" applyFont="1" applyFill="1" applyBorder="1" applyAlignment="1">
      <alignment horizontal="center" vertical="center" wrapText="1"/>
    </xf>
    <xf numFmtId="0" fontId="2" fillId="17" borderId="9" xfId="0" applyFont="1" applyFill="1" applyBorder="1" applyAlignment="1">
      <alignment horizontal="center" vertical="center" wrapText="1"/>
    </xf>
    <xf numFmtId="0" fontId="2" fillId="17" borderId="10" xfId="0" applyFont="1" applyFill="1" applyBorder="1" applyAlignment="1">
      <alignment horizontal="center" vertical="center" wrapText="1"/>
    </xf>
    <xf numFmtId="9" fontId="1" fillId="0" borderId="16" xfId="2"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5" borderId="20"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1" xfId="0" applyFont="1" applyFill="1" applyBorder="1" applyAlignment="1">
      <alignment horizontal="center" vertical="center"/>
    </xf>
    <xf numFmtId="0" fontId="1" fillId="5" borderId="20" xfId="0" applyFont="1" applyFill="1" applyBorder="1" applyAlignment="1">
      <alignment horizontal="center" vertical="center"/>
    </xf>
    <xf numFmtId="0" fontId="1" fillId="5" borderId="2" xfId="0" applyFont="1" applyFill="1" applyBorder="1" applyAlignment="1">
      <alignment horizontal="center" vertical="center"/>
    </xf>
    <xf numFmtId="0" fontId="1" fillId="5" borderId="16" xfId="0" applyFont="1" applyFill="1" applyBorder="1" applyAlignment="1">
      <alignment horizontal="center" vertical="center" wrapText="1"/>
    </xf>
    <xf numFmtId="0" fontId="1" fillId="5" borderId="16" xfId="0" applyFont="1" applyFill="1" applyBorder="1" applyAlignment="1">
      <alignment horizontal="center" vertical="center"/>
    </xf>
    <xf numFmtId="0" fontId="2" fillId="4" borderId="15"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2" xfId="0" applyFont="1" applyFill="1" applyBorder="1" applyAlignment="1">
      <alignment horizontal="center" vertical="center" wrapText="1"/>
    </xf>
    <xf numFmtId="9" fontId="2" fillId="4" borderId="20" xfId="2" applyFont="1" applyFill="1" applyBorder="1" applyAlignment="1">
      <alignment horizontal="center" vertical="center" wrapText="1"/>
    </xf>
    <xf numFmtId="9" fontId="2" fillId="4" borderId="2" xfId="2" applyFont="1" applyFill="1" applyBorder="1" applyAlignment="1">
      <alignment horizontal="center" vertical="center" wrapText="1"/>
    </xf>
    <xf numFmtId="0" fontId="1" fillId="13" borderId="16" xfId="0" applyFont="1" applyFill="1" applyBorder="1" applyAlignment="1">
      <alignment horizontal="justify" vertical="center" wrapText="1"/>
    </xf>
    <xf numFmtId="0" fontId="1" fillId="13" borderId="16" xfId="0" applyFont="1" applyFill="1" applyBorder="1" applyAlignment="1">
      <alignment horizontal="justify" vertical="center"/>
    </xf>
    <xf numFmtId="0" fontId="8" fillId="8" borderId="15" xfId="0" applyFont="1" applyFill="1" applyBorder="1" applyAlignment="1">
      <alignment horizontal="center" vertical="center" wrapText="1" readingOrder="1"/>
    </xf>
    <xf numFmtId="0" fontId="8" fillId="8" borderId="10" xfId="0" applyFont="1" applyFill="1" applyBorder="1" applyAlignment="1">
      <alignment horizontal="center" vertical="center" wrapText="1" readingOrder="1"/>
    </xf>
    <xf numFmtId="0" fontId="0" fillId="3" borderId="16" xfId="0" applyFill="1" applyBorder="1" applyAlignment="1">
      <alignment horizontal="center" vertical="center"/>
    </xf>
    <xf numFmtId="0" fontId="0" fillId="0" borderId="1" xfId="0" applyBorder="1" applyAlignment="1">
      <alignment horizontal="center" vertical="center"/>
    </xf>
    <xf numFmtId="0" fontId="0" fillId="0" borderId="20" xfId="0" applyBorder="1" applyAlignment="1">
      <alignment horizontal="center" vertical="center"/>
    </xf>
    <xf numFmtId="0" fontId="0" fillId="0" borderId="2" xfId="0" applyBorder="1" applyAlignment="1">
      <alignment horizontal="center" vertical="center"/>
    </xf>
    <xf numFmtId="0" fontId="5" fillId="0" borderId="1" xfId="0" applyFont="1" applyBorder="1" applyAlignment="1">
      <alignment horizontal="center" vertical="center" wrapText="1" readingOrder="1"/>
    </xf>
    <xf numFmtId="0" fontId="5" fillId="0" borderId="20" xfId="0" applyFont="1" applyBorder="1" applyAlignment="1">
      <alignment horizontal="center" vertical="center" wrapText="1" readingOrder="1"/>
    </xf>
    <xf numFmtId="0" fontId="5" fillId="0" borderId="2" xfId="0" applyFont="1" applyBorder="1" applyAlignment="1">
      <alignment horizontal="center" vertical="center" wrapText="1" readingOrder="1"/>
    </xf>
    <xf numFmtId="0" fontId="0" fillId="0" borderId="16" xfId="0" applyBorder="1" applyAlignment="1">
      <alignment horizontal="justify" vertical="center" wrapText="1"/>
    </xf>
    <xf numFmtId="0" fontId="3" fillId="11" borderId="16" xfId="0" applyFont="1" applyFill="1" applyBorder="1" applyAlignment="1">
      <alignment horizontal="center" vertical="center"/>
    </xf>
    <xf numFmtId="0" fontId="0" fillId="0" borderId="1" xfId="0" applyBorder="1" applyAlignment="1">
      <alignment horizontal="center" vertical="center" wrapText="1"/>
    </xf>
    <xf numFmtId="0" fontId="0" fillId="0" borderId="20" xfId="0" applyBorder="1" applyAlignment="1">
      <alignment horizontal="center" vertical="center" wrapText="1"/>
    </xf>
    <xf numFmtId="0" fontId="0" fillId="0" borderId="2" xfId="0" applyBorder="1" applyAlignment="1">
      <alignment horizontal="center" vertical="center" wrapText="1"/>
    </xf>
    <xf numFmtId="16" fontId="5" fillId="0" borderId="1" xfId="0" applyNumberFormat="1" applyFont="1" applyBorder="1" applyAlignment="1">
      <alignment horizontal="center" vertical="center" wrapText="1" readingOrder="1"/>
    </xf>
    <xf numFmtId="0" fontId="0" fillId="0" borderId="15" xfId="0" applyBorder="1" applyAlignment="1">
      <alignment horizontal="justify" vertical="center" wrapText="1"/>
    </xf>
    <xf numFmtId="1" fontId="44" fillId="3" borderId="16" xfId="0" applyNumberFormat="1" applyFont="1" applyFill="1" applyBorder="1" applyAlignment="1">
      <alignment horizontal="center" vertical="center" wrapText="1"/>
    </xf>
    <xf numFmtId="0" fontId="44" fillId="3" borderId="16" xfId="0" applyFont="1" applyFill="1" applyBorder="1" applyAlignment="1">
      <alignment horizontal="center" vertical="center" wrapText="1"/>
    </xf>
    <xf numFmtId="0" fontId="44" fillId="3" borderId="16" xfId="0" applyFont="1" applyFill="1" applyBorder="1" applyAlignment="1">
      <alignment horizontal="center" vertical="center" textRotation="90" wrapText="1"/>
    </xf>
    <xf numFmtId="14" fontId="44" fillId="3" borderId="16" xfId="0" applyNumberFormat="1" applyFont="1" applyFill="1" applyBorder="1" applyAlignment="1">
      <alignment horizontal="center" vertical="center" wrapText="1"/>
    </xf>
    <xf numFmtId="1" fontId="44" fillId="3" borderId="16" xfId="0" applyNumberFormat="1" applyFont="1" applyFill="1" applyBorder="1" applyAlignment="1">
      <alignment horizontal="center" vertical="center"/>
    </xf>
    <xf numFmtId="0" fontId="44" fillId="0" borderId="38" xfId="0" applyFont="1" applyFill="1" applyBorder="1" applyAlignment="1">
      <alignment horizontal="center" vertical="center" wrapText="1"/>
    </xf>
    <xf numFmtId="0" fontId="44" fillId="0" borderId="54" xfId="0" applyFont="1" applyFill="1" applyBorder="1" applyAlignment="1">
      <alignment horizontal="center" vertical="center" wrapText="1"/>
    </xf>
    <xf numFmtId="0" fontId="44" fillId="0" borderId="46" xfId="0" applyFont="1" applyFill="1" applyBorder="1" applyAlignment="1">
      <alignment horizontal="center" vertical="center" wrapText="1"/>
    </xf>
    <xf numFmtId="0" fontId="44" fillId="0" borderId="55" xfId="0" applyFont="1" applyFill="1" applyBorder="1" applyAlignment="1">
      <alignment horizontal="center" vertical="center" wrapText="1"/>
    </xf>
    <xf numFmtId="0" fontId="45" fillId="0" borderId="16" xfId="0" applyFont="1" applyFill="1" applyBorder="1" applyAlignment="1">
      <alignment horizontal="center" vertical="center" wrapText="1"/>
    </xf>
    <xf numFmtId="0" fontId="45" fillId="0" borderId="16" xfId="0" applyFont="1" applyFill="1" applyBorder="1" applyAlignment="1">
      <alignment horizontal="center" vertical="center" textRotation="90" wrapText="1"/>
    </xf>
    <xf numFmtId="0" fontId="44" fillId="0" borderId="16" xfId="0" applyFont="1" applyFill="1" applyBorder="1" applyAlignment="1">
      <alignment horizontal="center" vertical="center" wrapText="1"/>
    </xf>
    <xf numFmtId="1" fontId="45" fillId="0" borderId="16" xfId="0" applyNumberFormat="1" applyFont="1" applyFill="1" applyBorder="1" applyAlignment="1">
      <alignment horizontal="center" vertical="center" wrapText="1"/>
    </xf>
    <xf numFmtId="0" fontId="45" fillId="2" borderId="16" xfId="0" applyFont="1" applyFill="1" applyBorder="1" applyAlignment="1">
      <alignment horizontal="left" vertical="center" wrapText="1"/>
    </xf>
    <xf numFmtId="0" fontId="45" fillId="2" borderId="16" xfId="19" applyFont="1" applyFill="1" applyBorder="1" applyAlignment="1">
      <alignment horizontal="left" vertical="center" wrapText="1"/>
    </xf>
    <xf numFmtId="0" fontId="44" fillId="2" borderId="16" xfId="19" applyFont="1" applyFill="1" applyBorder="1" applyAlignment="1">
      <alignment vertical="center"/>
    </xf>
    <xf numFmtId="0" fontId="45" fillId="34" borderId="16" xfId="19" applyFont="1" applyFill="1" applyBorder="1" applyAlignment="1">
      <alignment horizontal="left" vertical="center" wrapText="1"/>
    </xf>
    <xf numFmtId="0" fontId="44" fillId="0" borderId="13" xfId="19" applyFont="1" applyBorder="1" applyAlignment="1">
      <alignment horizontal="center" vertical="center" wrapText="1"/>
    </xf>
    <xf numFmtId="0" fontId="44" fillId="0" borderId="34" xfId="19" applyFont="1" applyBorder="1" applyAlignment="1">
      <alignment vertical="center"/>
    </xf>
    <xf numFmtId="0" fontId="44" fillId="0" borderId="17" xfId="19" applyFont="1" applyBorder="1" applyAlignment="1">
      <alignment vertical="center"/>
    </xf>
    <xf numFmtId="0" fontId="44" fillId="0" borderId="2" xfId="19" applyFont="1" applyFill="1" applyBorder="1" applyAlignment="1">
      <alignment horizontal="center" vertical="center" textRotation="90" wrapText="1"/>
    </xf>
    <xf numFmtId="0" fontId="44" fillId="0" borderId="16" xfId="19" applyFont="1" applyFill="1" applyBorder="1" applyAlignment="1">
      <alignment horizontal="center" vertical="center" textRotation="90" wrapText="1"/>
    </xf>
    <xf numFmtId="0" fontId="44" fillId="0" borderId="53" xfId="19" applyFont="1" applyBorder="1" applyAlignment="1">
      <alignment horizontal="center" vertical="center" wrapText="1"/>
    </xf>
    <xf numFmtId="0" fontId="44" fillId="0" borderId="1" xfId="0" applyFont="1" applyFill="1" applyBorder="1" applyAlignment="1">
      <alignment horizontal="center" vertical="center" wrapText="1"/>
    </xf>
    <xf numFmtId="0" fontId="44" fillId="0" borderId="20" xfId="0" applyFont="1" applyFill="1" applyBorder="1" applyAlignment="1">
      <alignment horizontal="center" vertical="center" wrapText="1"/>
    </xf>
    <xf numFmtId="0" fontId="44" fillId="0" borderId="2" xfId="0" applyFont="1" applyFill="1" applyBorder="1" applyAlignment="1">
      <alignment horizontal="center" vertical="center" wrapText="1"/>
    </xf>
    <xf numFmtId="0" fontId="44" fillId="0" borderId="1" xfId="0" applyFont="1" applyFill="1" applyBorder="1" applyAlignment="1">
      <alignment horizontal="center" vertical="center"/>
    </xf>
    <xf numFmtId="0" fontId="44" fillId="0" borderId="20" xfId="0" applyFont="1" applyFill="1" applyBorder="1" applyAlignment="1">
      <alignment horizontal="center" vertical="center"/>
    </xf>
    <xf numFmtId="0" fontId="44" fillId="0" borderId="2" xfId="0" applyFont="1" applyFill="1" applyBorder="1" applyAlignment="1">
      <alignment horizontal="center" vertical="center"/>
    </xf>
    <xf numFmtId="0" fontId="44" fillId="0" borderId="1" xfId="0" applyFont="1" applyFill="1" applyBorder="1" applyAlignment="1">
      <alignment horizontal="center" vertical="center" textRotation="90" wrapText="1"/>
    </xf>
    <xf numFmtId="0" fontId="44" fillId="0" borderId="20" xfId="0" applyFont="1" applyFill="1" applyBorder="1" applyAlignment="1">
      <alignment horizontal="center" vertical="center" textRotation="90" wrapText="1"/>
    </xf>
    <xf numFmtId="0" fontId="44" fillId="0" borderId="2" xfId="0" applyFont="1" applyFill="1" applyBorder="1" applyAlignment="1">
      <alignment horizontal="center" vertical="center" textRotation="90" wrapText="1"/>
    </xf>
    <xf numFmtId="0" fontId="45" fillId="2" borderId="47" xfId="0" applyFont="1" applyFill="1" applyBorder="1" applyAlignment="1">
      <alignment horizontal="left" vertical="center" wrapText="1"/>
    </xf>
    <xf numFmtId="0" fontId="45" fillId="0" borderId="38" xfId="0" applyFont="1" applyFill="1" applyBorder="1" applyAlignment="1">
      <alignment horizontal="center" vertical="center" wrapText="1"/>
    </xf>
    <xf numFmtId="0" fontId="45" fillId="0" borderId="43" xfId="0" applyFont="1" applyFill="1" applyBorder="1" applyAlignment="1">
      <alignment horizontal="center" vertical="center" wrapText="1"/>
    </xf>
    <xf numFmtId="0" fontId="44" fillId="0" borderId="24" xfId="0" applyFont="1" applyFill="1" applyBorder="1" applyAlignment="1">
      <alignment horizontal="center" vertical="center" wrapText="1"/>
    </xf>
    <xf numFmtId="0" fontId="44" fillId="0" borderId="39" xfId="0" applyFont="1" applyFill="1" applyBorder="1" applyAlignment="1">
      <alignment horizontal="center" vertical="center" wrapText="1"/>
    </xf>
    <xf numFmtId="0" fontId="44" fillId="0" borderId="48" xfId="0" applyFont="1" applyFill="1" applyBorder="1" applyAlignment="1">
      <alignment horizontal="center" vertical="center" wrapText="1"/>
    </xf>
    <xf numFmtId="0" fontId="45" fillId="0" borderId="24" xfId="0" applyFont="1" applyFill="1" applyBorder="1" applyAlignment="1">
      <alignment horizontal="center" vertical="center" textRotation="90" wrapText="1"/>
    </xf>
    <xf numFmtId="0" fontId="44" fillId="0" borderId="39" xfId="0" applyFont="1" applyFill="1" applyBorder="1" applyAlignment="1">
      <alignment horizontal="left" vertical="center" wrapText="1"/>
    </xf>
    <xf numFmtId="0" fontId="44" fillId="0" borderId="20" xfId="0" applyFont="1" applyFill="1" applyBorder="1" applyAlignment="1">
      <alignment horizontal="left" vertical="center" wrapText="1"/>
    </xf>
    <xf numFmtId="0" fontId="44" fillId="0" borderId="48" xfId="0" applyFont="1" applyFill="1" applyBorder="1" applyAlignment="1">
      <alignment horizontal="left" vertical="center" wrapText="1"/>
    </xf>
    <xf numFmtId="0" fontId="44" fillId="0" borderId="16" xfId="0" applyFont="1" applyFill="1" applyBorder="1" applyAlignment="1">
      <alignment horizontal="center" vertical="center" textRotation="90" wrapText="1"/>
    </xf>
    <xf numFmtId="0" fontId="44" fillId="0" borderId="16" xfId="0" applyFont="1" applyFill="1" applyBorder="1" applyAlignment="1">
      <alignment horizontal="left" vertical="center" wrapText="1"/>
    </xf>
    <xf numFmtId="17" fontId="44" fillId="0" borderId="1" xfId="0" applyNumberFormat="1" applyFont="1" applyFill="1" applyBorder="1" applyAlignment="1">
      <alignment horizontal="center" vertical="center" wrapText="1"/>
    </xf>
    <xf numFmtId="0" fontId="44" fillId="0" borderId="16" xfId="0" applyFont="1" applyFill="1" applyBorder="1" applyAlignment="1">
      <alignment horizontal="center" vertical="center"/>
    </xf>
    <xf numFmtId="0" fontId="44" fillId="0" borderId="16" xfId="0" applyFont="1" applyFill="1" applyBorder="1" applyAlignment="1">
      <alignment horizontal="center" vertical="center" textRotation="90"/>
    </xf>
    <xf numFmtId="0" fontId="44" fillId="0" borderId="1" xfId="0" applyFont="1" applyFill="1" applyBorder="1" applyAlignment="1">
      <alignment horizontal="justify" vertical="center" wrapText="1"/>
    </xf>
    <xf numFmtId="0" fontId="44" fillId="0" borderId="2" xfId="0" applyFont="1" applyFill="1" applyBorder="1" applyAlignment="1">
      <alignment horizontal="justify" vertical="center" wrapText="1"/>
    </xf>
    <xf numFmtId="17" fontId="44" fillId="0" borderId="2" xfId="0" applyNumberFormat="1" applyFont="1" applyFill="1" applyBorder="1" applyAlignment="1">
      <alignment horizontal="center" vertical="center" wrapText="1"/>
    </xf>
    <xf numFmtId="0" fontId="44" fillId="0" borderId="1" xfId="0" applyFont="1" applyFill="1" applyBorder="1" applyAlignment="1">
      <alignment horizontal="left" vertical="center" wrapText="1"/>
    </xf>
    <xf numFmtId="0" fontId="44" fillId="0" borderId="2" xfId="0" applyFont="1" applyFill="1" applyBorder="1" applyAlignment="1">
      <alignment horizontal="left" vertical="center" wrapText="1"/>
    </xf>
    <xf numFmtId="0" fontId="44" fillId="0" borderId="16" xfId="0" applyFont="1" applyFill="1" applyBorder="1" applyAlignment="1">
      <alignment horizontal="justify" vertical="center" wrapText="1"/>
    </xf>
    <xf numFmtId="1" fontId="44" fillId="0" borderId="1" xfId="0" applyNumberFormat="1" applyFont="1" applyFill="1" applyBorder="1" applyAlignment="1">
      <alignment horizontal="center" vertical="center" wrapText="1"/>
    </xf>
    <xf numFmtId="1" fontId="44" fillId="0" borderId="2" xfId="0" applyNumberFormat="1" applyFont="1" applyFill="1" applyBorder="1" applyAlignment="1">
      <alignment horizontal="center" vertical="center" wrapText="1"/>
    </xf>
    <xf numFmtId="1" fontId="44" fillId="0" borderId="16" xfId="0" applyNumberFormat="1" applyFont="1" applyFill="1" applyBorder="1" applyAlignment="1">
      <alignment horizontal="center" vertical="center"/>
    </xf>
    <xf numFmtId="0" fontId="45" fillId="2" borderId="28" xfId="0" applyFont="1" applyFill="1" applyBorder="1" applyAlignment="1">
      <alignment horizontal="left" vertical="center" wrapText="1"/>
    </xf>
    <xf numFmtId="0" fontId="45" fillId="2" borderId="50" xfId="0" applyFont="1" applyFill="1" applyBorder="1" applyAlignment="1">
      <alignment horizontal="left" vertical="center" wrapText="1"/>
    </xf>
    <xf numFmtId="0" fontId="45" fillId="2" borderId="35" xfId="0" applyFont="1" applyFill="1" applyBorder="1" applyAlignment="1">
      <alignment horizontal="left" vertical="center" wrapText="1"/>
    </xf>
    <xf numFmtId="0" fontId="44" fillId="2" borderId="28" xfId="0" applyFont="1" applyFill="1" applyBorder="1" applyAlignment="1">
      <alignment horizontal="left" vertical="center" wrapText="1"/>
    </xf>
    <xf numFmtId="0" fontId="44" fillId="2" borderId="50" xfId="0" applyFont="1" applyFill="1" applyBorder="1" applyAlignment="1">
      <alignment horizontal="left" vertical="center" wrapText="1"/>
    </xf>
    <xf numFmtId="0" fontId="44" fillId="0" borderId="1" xfId="5" applyFont="1" applyFill="1" applyBorder="1" applyAlignment="1">
      <alignment horizontal="left" vertical="center" wrapText="1"/>
    </xf>
    <xf numFmtId="0" fontId="44" fillId="0" borderId="2" xfId="5" applyFont="1" applyFill="1" applyBorder="1" applyAlignment="1">
      <alignment horizontal="left" vertical="center" wrapText="1"/>
    </xf>
    <xf numFmtId="1" fontId="44" fillId="0" borderId="1" xfId="5" applyNumberFormat="1" applyFont="1" applyFill="1" applyBorder="1" applyAlignment="1">
      <alignment horizontal="center" vertical="center" wrapText="1"/>
    </xf>
    <xf numFmtId="1" fontId="44" fillId="0" borderId="2" xfId="5" applyNumberFormat="1" applyFont="1" applyFill="1" applyBorder="1" applyAlignment="1">
      <alignment horizontal="center" vertical="center" wrapText="1"/>
    </xf>
    <xf numFmtId="1" fontId="44" fillId="0" borderId="16" xfId="0" applyNumberFormat="1" applyFont="1" applyFill="1" applyBorder="1" applyAlignment="1">
      <alignment horizontal="center" vertical="center" wrapText="1"/>
    </xf>
    <xf numFmtId="14" fontId="44" fillId="0" borderId="16" xfId="0" applyNumberFormat="1" applyFont="1" applyFill="1" applyBorder="1" applyAlignment="1">
      <alignment horizontal="center" vertical="center" wrapText="1"/>
    </xf>
    <xf numFmtId="1" fontId="44" fillId="0" borderId="20" xfId="0" applyNumberFormat="1" applyFont="1" applyFill="1" applyBorder="1" applyAlignment="1">
      <alignment horizontal="center" vertical="center" wrapText="1"/>
    </xf>
    <xf numFmtId="0" fontId="44" fillId="0" borderId="1" xfId="0" applyFont="1" applyBorder="1" applyAlignment="1">
      <alignment horizontal="left" vertical="center" wrapText="1"/>
    </xf>
    <xf numFmtId="0" fontId="44" fillId="0" borderId="2" xfId="0" applyFont="1" applyBorder="1" applyAlignment="1">
      <alignment horizontal="left" vertical="center" wrapText="1"/>
    </xf>
    <xf numFmtId="1" fontId="44" fillId="0" borderId="16" xfId="0" applyNumberFormat="1" applyFont="1" applyFill="1" applyBorder="1" applyAlignment="1">
      <alignment horizontal="center" vertical="center" shrinkToFit="1"/>
    </xf>
    <xf numFmtId="0" fontId="44" fillId="0" borderId="27" xfId="0" applyFont="1" applyFill="1" applyBorder="1" applyAlignment="1">
      <alignment horizontal="center" vertical="center" wrapText="1"/>
    </xf>
    <xf numFmtId="0" fontId="44" fillId="0" borderId="13" xfId="0" applyFont="1" applyFill="1" applyBorder="1" applyAlignment="1">
      <alignment horizontal="center" vertical="center" wrapText="1"/>
    </xf>
    <xf numFmtId="0" fontId="44" fillId="0" borderId="27" xfId="0" applyFont="1" applyFill="1" applyBorder="1" applyAlignment="1">
      <alignment horizontal="center" vertical="center" textRotation="90" wrapText="1"/>
    </xf>
    <xf numFmtId="0" fontId="44" fillId="0" borderId="13" xfId="0" applyFont="1" applyFill="1" applyBorder="1" applyAlignment="1">
      <alignment horizontal="center" vertical="center" textRotation="90" wrapText="1"/>
    </xf>
    <xf numFmtId="0" fontId="44" fillId="0" borderId="30" xfId="0" applyFont="1" applyFill="1" applyBorder="1" applyAlignment="1">
      <alignment horizontal="center" vertical="center" textRotation="90" wrapText="1"/>
    </xf>
    <xf numFmtId="0" fontId="44" fillId="0" borderId="51" xfId="0" applyFont="1" applyFill="1" applyBorder="1" applyAlignment="1">
      <alignment horizontal="center" vertical="center" textRotation="90" wrapText="1"/>
    </xf>
    <xf numFmtId="0" fontId="44" fillId="3" borderId="1" xfId="0" applyFont="1" applyFill="1" applyBorder="1" applyAlignment="1">
      <alignment horizontal="center" vertical="center" wrapText="1"/>
    </xf>
    <xf numFmtId="0" fontId="44" fillId="3" borderId="20" xfId="0" applyFont="1" applyFill="1" applyBorder="1" applyAlignment="1">
      <alignment horizontal="center" vertical="center" wrapText="1"/>
    </xf>
    <xf numFmtId="0" fontId="44" fillId="3" borderId="2" xfId="0" applyFont="1" applyFill="1" applyBorder="1" applyAlignment="1">
      <alignment horizontal="center" vertical="center" wrapText="1"/>
    </xf>
    <xf numFmtId="14" fontId="44" fillId="3" borderId="1" xfId="0" applyNumberFormat="1" applyFont="1" applyFill="1" applyBorder="1" applyAlignment="1">
      <alignment horizontal="center" vertical="center"/>
    </xf>
    <xf numFmtId="14" fontId="44" fillId="3" borderId="2" xfId="0" applyNumberFormat="1" applyFont="1" applyFill="1" applyBorder="1" applyAlignment="1">
      <alignment horizontal="center" vertical="center"/>
    </xf>
    <xf numFmtId="14" fontId="44" fillId="3" borderId="1" xfId="0" applyNumberFormat="1" applyFont="1" applyFill="1" applyBorder="1" applyAlignment="1">
      <alignment horizontal="center" vertical="center" wrapText="1"/>
    </xf>
    <xf numFmtId="14" fontId="44" fillId="3" borderId="2" xfId="0" applyNumberFormat="1" applyFont="1" applyFill="1" applyBorder="1" applyAlignment="1">
      <alignment horizontal="center" vertical="center" wrapText="1"/>
    </xf>
    <xf numFmtId="0" fontId="44" fillId="0" borderId="43" xfId="0" applyFont="1" applyFill="1" applyBorder="1" applyAlignment="1">
      <alignment horizontal="center" vertical="center" wrapText="1"/>
    </xf>
    <xf numFmtId="0" fontId="44" fillId="0" borderId="47" xfId="0" applyFont="1" applyFill="1" applyBorder="1" applyAlignment="1">
      <alignment horizontal="center" vertical="center" wrapText="1"/>
    </xf>
    <xf numFmtId="0" fontId="44" fillId="0" borderId="24" xfId="0" applyFont="1" applyFill="1" applyBorder="1" applyAlignment="1">
      <alignment horizontal="center" vertical="center" textRotation="90" wrapText="1"/>
    </xf>
    <xf numFmtId="0" fontId="44" fillId="0" borderId="47" xfId="0" applyFont="1" applyFill="1" applyBorder="1" applyAlignment="1">
      <alignment horizontal="center" vertical="center" textRotation="90" wrapText="1"/>
    </xf>
    <xf numFmtId="0" fontId="44" fillId="0" borderId="24" xfId="0" quotePrefix="1" applyFont="1" applyFill="1" applyBorder="1" applyAlignment="1">
      <alignment horizontal="left" vertical="center" wrapText="1"/>
    </xf>
    <xf numFmtId="0" fontId="44" fillId="0" borderId="16" xfId="0" quotePrefix="1" applyFont="1" applyFill="1" applyBorder="1" applyAlignment="1">
      <alignment horizontal="left" vertical="center" wrapText="1"/>
    </xf>
    <xf numFmtId="0" fontId="44" fillId="0" borderId="24" xfId="0" applyFont="1" applyFill="1" applyBorder="1" applyAlignment="1">
      <alignment horizontal="center" vertical="center" textRotation="90"/>
    </xf>
    <xf numFmtId="0" fontId="44" fillId="0" borderId="47" xfId="0" applyFont="1" applyFill="1" applyBorder="1" applyAlignment="1">
      <alignment horizontal="center" vertical="center" textRotation="90"/>
    </xf>
    <xf numFmtId="0" fontId="44" fillId="3" borderId="16" xfId="0" applyFont="1" applyFill="1" applyBorder="1" applyAlignment="1">
      <alignment horizontal="justify" vertical="center" textRotation="90" wrapText="1"/>
    </xf>
    <xf numFmtId="0" fontId="44" fillId="3" borderId="16" xfId="0" applyFont="1" applyFill="1" applyBorder="1" applyAlignment="1">
      <alignment horizontal="justify" vertical="center" wrapText="1"/>
    </xf>
    <xf numFmtId="0" fontId="44" fillId="3" borderId="16" xfId="7" applyFont="1" applyFill="1" applyBorder="1" applyAlignment="1">
      <alignment horizontal="center" vertical="center" wrapText="1"/>
    </xf>
    <xf numFmtId="17" fontId="44" fillId="0" borderId="20" xfId="0" applyNumberFormat="1" applyFont="1" applyFill="1" applyBorder="1" applyAlignment="1">
      <alignment horizontal="center" vertical="center" wrapText="1"/>
    </xf>
    <xf numFmtId="0" fontId="44" fillId="0" borderId="4" xfId="0" applyFont="1" applyFill="1" applyBorder="1" applyAlignment="1">
      <alignment horizontal="center" vertical="center" textRotation="90" wrapText="1"/>
    </xf>
    <xf numFmtId="0" fontId="44" fillId="0" borderId="21" xfId="0" applyFont="1" applyFill="1" applyBorder="1" applyAlignment="1">
      <alignment horizontal="center" vertical="center" textRotation="90" wrapText="1"/>
    </xf>
    <xf numFmtId="0" fontId="44" fillId="0" borderId="7" xfId="0" applyFont="1" applyFill="1" applyBorder="1" applyAlignment="1">
      <alignment horizontal="center" vertical="center" textRotation="90" wrapText="1"/>
    </xf>
    <xf numFmtId="0" fontId="44" fillId="3" borderId="1" xfId="0" applyFont="1" applyFill="1" applyBorder="1" applyAlignment="1">
      <alignment horizontal="left" vertical="center" wrapText="1"/>
    </xf>
    <xf numFmtId="0" fontId="44" fillId="3" borderId="20" xfId="0" applyFont="1" applyFill="1" applyBorder="1" applyAlignment="1">
      <alignment horizontal="left" vertical="center" wrapText="1"/>
    </xf>
    <xf numFmtId="0" fontId="44" fillId="0" borderId="6" xfId="0" applyFont="1" applyFill="1" applyBorder="1" applyAlignment="1">
      <alignment horizontal="center" vertical="center" textRotation="90" wrapText="1"/>
    </xf>
    <xf numFmtId="0" fontId="44" fillId="0" borderId="19" xfId="0" applyFont="1" applyFill="1" applyBorder="1" applyAlignment="1">
      <alignment horizontal="center" vertical="center" textRotation="90" wrapText="1"/>
    </xf>
    <xf numFmtId="0" fontId="44" fillId="0" borderId="8" xfId="0" applyFont="1" applyFill="1" applyBorder="1" applyAlignment="1">
      <alignment horizontal="center" vertical="center" textRotation="90" wrapText="1"/>
    </xf>
    <xf numFmtId="0" fontId="44" fillId="0" borderId="20" xfId="0" applyFont="1" applyFill="1" applyBorder="1" applyAlignment="1" applyProtection="1">
      <alignment horizontal="left" vertical="center" wrapText="1"/>
      <protection locked="0"/>
    </xf>
    <xf numFmtId="0" fontId="44" fillId="0" borderId="2" xfId="0" applyFont="1" applyFill="1" applyBorder="1" applyAlignment="1" applyProtection="1">
      <alignment horizontal="left" vertical="center" wrapText="1"/>
      <protection locked="0"/>
    </xf>
    <xf numFmtId="0" fontId="45" fillId="0" borderId="58" xfId="0" applyFont="1" applyFill="1" applyBorder="1" applyAlignment="1">
      <alignment horizontal="center" vertical="center" wrapText="1"/>
    </xf>
    <xf numFmtId="0" fontId="45" fillId="0" borderId="59" xfId="0" applyFont="1" applyFill="1" applyBorder="1" applyAlignment="1">
      <alignment horizontal="center" vertical="center" wrapText="1"/>
    </xf>
    <xf numFmtId="0" fontId="45" fillId="0" borderId="60" xfId="0" applyFont="1" applyFill="1" applyBorder="1" applyAlignment="1">
      <alignment horizontal="center" vertical="center" wrapText="1"/>
    </xf>
    <xf numFmtId="0" fontId="45" fillId="0" borderId="61" xfId="0" applyFont="1" applyFill="1" applyBorder="1" applyAlignment="1">
      <alignment horizontal="center" vertical="center" wrapText="1"/>
    </xf>
    <xf numFmtId="0" fontId="45" fillId="0" borderId="62" xfId="0" applyFont="1" applyFill="1" applyBorder="1" applyAlignment="1">
      <alignment horizontal="center" vertical="center" wrapText="1"/>
    </xf>
    <xf numFmtId="0" fontId="45" fillId="0" borderId="63" xfId="0" applyFont="1" applyFill="1" applyBorder="1" applyAlignment="1">
      <alignment horizontal="center" vertical="center" wrapText="1"/>
    </xf>
    <xf numFmtId="0" fontId="44" fillId="25" borderId="16" xfId="0" applyFont="1" applyFill="1" applyBorder="1" applyAlignment="1">
      <alignment horizontal="center" vertical="center" wrapText="1"/>
    </xf>
    <xf numFmtId="0" fontId="44" fillId="25" borderId="16" xfId="0" applyFont="1" applyFill="1" applyBorder="1" applyAlignment="1">
      <alignment horizontal="center" vertical="center" textRotation="90" wrapText="1"/>
    </xf>
    <xf numFmtId="0" fontId="44" fillId="3" borderId="16" xfId="0" applyFont="1" applyFill="1" applyBorder="1" applyAlignment="1">
      <alignment horizontal="center" vertical="center"/>
    </xf>
    <xf numFmtId="0" fontId="44" fillId="3" borderId="16" xfId="0" applyFont="1" applyFill="1" applyBorder="1" applyAlignment="1">
      <alignment horizontal="left" vertical="center" wrapText="1"/>
    </xf>
    <xf numFmtId="0" fontId="44" fillId="0" borderId="2" xfId="19" applyFont="1" applyBorder="1" applyAlignment="1">
      <alignment horizontal="center" vertical="center" wrapText="1"/>
    </xf>
    <xf numFmtId="0" fontId="44" fillId="0" borderId="16" xfId="19" applyFont="1" applyBorder="1" applyAlignment="1">
      <alignment horizontal="center" vertical="center" wrapText="1"/>
    </xf>
    <xf numFmtId="0" fontId="44" fillId="0" borderId="64" xfId="19" applyFont="1" applyBorder="1" applyAlignment="1">
      <alignment horizontal="center" vertical="center" wrapText="1"/>
    </xf>
    <xf numFmtId="0" fontId="44" fillId="0" borderId="64" xfId="19" applyFont="1" applyBorder="1" applyAlignment="1">
      <alignment vertical="center"/>
    </xf>
    <xf numFmtId="0" fontId="44" fillId="0" borderId="13" xfId="19" applyFont="1" applyBorder="1" applyAlignment="1">
      <alignment vertical="center"/>
    </xf>
    <xf numFmtId="0" fontId="44" fillId="0" borderId="13" xfId="19" applyFont="1" applyBorder="1" applyAlignment="1">
      <alignment vertical="center" wrapText="1"/>
    </xf>
    <xf numFmtId="0" fontId="44" fillId="0" borderId="51" xfId="19" applyFont="1" applyBorder="1" applyAlignment="1">
      <alignment vertical="center" wrapText="1"/>
    </xf>
    <xf numFmtId="0" fontId="44" fillId="0" borderId="51" xfId="19" applyFont="1" applyBorder="1" applyAlignment="1">
      <alignment vertical="center"/>
    </xf>
    <xf numFmtId="0" fontId="44" fillId="0" borderId="52" xfId="19" applyFont="1" applyBorder="1" applyAlignment="1">
      <alignment horizontal="center" vertical="center" textRotation="90" wrapText="1"/>
    </xf>
    <xf numFmtId="0" fontId="44" fillId="0" borderId="52" xfId="19" applyFont="1" applyBorder="1" applyAlignment="1">
      <alignment vertical="center"/>
    </xf>
    <xf numFmtId="0" fontId="44" fillId="0" borderId="13" xfId="19" applyFont="1" applyBorder="1" applyAlignment="1">
      <alignment horizontal="center" vertical="center" textRotation="90" wrapText="1"/>
    </xf>
    <xf numFmtId="0" fontId="44" fillId="0" borderId="51" xfId="19" applyFont="1" applyBorder="1" applyAlignment="1">
      <alignment horizontal="center" vertical="center" textRotation="90" wrapText="1"/>
    </xf>
    <xf numFmtId="0" fontId="44" fillId="0" borderId="10" xfId="19" applyFont="1" applyFill="1" applyBorder="1" applyAlignment="1">
      <alignment horizontal="center" vertical="center" textRotation="90"/>
    </xf>
    <xf numFmtId="0" fontId="44" fillId="0" borderId="32" xfId="19" applyFont="1" applyBorder="1" applyAlignment="1">
      <alignment horizontal="center" vertical="center" wrapText="1"/>
    </xf>
    <xf numFmtId="0" fontId="44" fillId="0" borderId="37" xfId="19" applyFont="1" applyBorder="1" applyAlignment="1">
      <alignment horizontal="center" vertical="center" wrapText="1"/>
    </xf>
    <xf numFmtId="0" fontId="44" fillId="0" borderId="65" xfId="19" applyFont="1" applyBorder="1" applyAlignment="1">
      <alignment horizontal="center" vertical="center" wrapText="1"/>
    </xf>
    <xf numFmtId="0" fontId="44" fillId="0" borderId="14" xfId="19" applyFont="1" applyBorder="1" applyAlignment="1">
      <alignment horizontal="center" vertical="center" wrapText="1"/>
    </xf>
    <xf numFmtId="14" fontId="44" fillId="0" borderId="65" xfId="19" applyNumberFormat="1" applyFont="1" applyBorder="1" applyAlignment="1">
      <alignment horizontal="center" vertical="center" wrapText="1"/>
    </xf>
    <xf numFmtId="14" fontId="44" fillId="0" borderId="13" xfId="19" applyNumberFormat="1" applyFont="1" applyBorder="1" applyAlignment="1">
      <alignment horizontal="center" vertical="center" wrapText="1"/>
    </xf>
    <xf numFmtId="14" fontId="44" fillId="0" borderId="14" xfId="19" applyNumberFormat="1" applyFont="1" applyBorder="1" applyAlignment="1">
      <alignment horizontal="center" vertical="center" wrapText="1"/>
    </xf>
    <xf numFmtId="1" fontId="44" fillId="0" borderId="65" xfId="19" applyNumberFormat="1" applyFont="1" applyBorder="1" applyAlignment="1">
      <alignment horizontal="center" vertical="center" wrapText="1"/>
    </xf>
    <xf numFmtId="1" fontId="44" fillId="0" borderId="13" xfId="19" applyNumberFormat="1" applyFont="1" applyBorder="1" applyAlignment="1">
      <alignment horizontal="center" vertical="center" wrapText="1"/>
    </xf>
    <xf numFmtId="1" fontId="44" fillId="0" borderId="14" xfId="19" applyNumberFormat="1" applyFont="1" applyBorder="1" applyAlignment="1">
      <alignment horizontal="center" vertical="center" wrapText="1"/>
    </xf>
    <xf numFmtId="0" fontId="44" fillId="0" borderId="20" xfId="19" applyFont="1" applyBorder="1" applyAlignment="1">
      <alignment horizontal="center" vertical="center" wrapText="1"/>
    </xf>
    <xf numFmtId="0" fontId="44" fillId="0" borderId="16" xfId="19" applyFont="1" applyBorder="1" applyAlignment="1">
      <alignment vertical="center"/>
    </xf>
    <xf numFmtId="0" fontId="44" fillId="0" borderId="16" xfId="19" applyFont="1" applyBorder="1" applyAlignment="1">
      <alignment horizontal="center" vertical="center" textRotation="90" wrapText="1"/>
    </xf>
    <xf numFmtId="0" fontId="44" fillId="0" borderId="16" xfId="19" applyFont="1" applyFill="1" applyBorder="1" applyAlignment="1">
      <alignment horizontal="center" vertical="center"/>
    </xf>
    <xf numFmtId="14" fontId="44" fillId="0" borderId="16" xfId="19" applyNumberFormat="1" applyFont="1" applyBorder="1" applyAlignment="1">
      <alignment horizontal="center" vertical="center" wrapText="1"/>
    </xf>
    <xf numFmtId="0" fontId="44" fillId="0" borderId="16" xfId="19" applyFont="1" applyBorder="1" applyAlignment="1">
      <alignment horizontal="center" vertical="center"/>
    </xf>
    <xf numFmtId="1" fontId="44" fillId="0" borderId="16" xfId="19" applyNumberFormat="1" applyFont="1" applyBorder="1" applyAlignment="1">
      <alignment horizontal="center" vertical="center" wrapText="1"/>
    </xf>
    <xf numFmtId="1" fontId="44" fillId="0" borderId="16" xfId="19" applyNumberFormat="1" applyFont="1" applyBorder="1" applyAlignment="1">
      <alignment horizontal="center" vertical="center"/>
    </xf>
    <xf numFmtId="0" fontId="45" fillId="0" borderId="69" xfId="0" applyFont="1" applyFill="1" applyBorder="1" applyAlignment="1">
      <alignment horizontal="center" vertical="center" wrapText="1"/>
    </xf>
    <xf numFmtId="0" fontId="45" fillId="0" borderId="56" xfId="0" applyFont="1" applyFill="1" applyBorder="1" applyAlignment="1">
      <alignment horizontal="center" vertical="center" wrapText="1"/>
    </xf>
    <xf numFmtId="0" fontId="45" fillId="0" borderId="70" xfId="0" applyFont="1" applyFill="1" applyBorder="1" applyAlignment="1">
      <alignment horizontal="center" vertical="center" wrapText="1"/>
    </xf>
    <xf numFmtId="0" fontId="45" fillId="0" borderId="39" xfId="0" applyFont="1" applyFill="1" applyBorder="1" applyAlignment="1">
      <alignment horizontal="center" vertical="center" textRotation="90" wrapText="1"/>
    </xf>
    <xf numFmtId="0" fontId="45" fillId="0" borderId="20" xfId="0" applyFont="1" applyFill="1" applyBorder="1" applyAlignment="1">
      <alignment horizontal="center" vertical="center" textRotation="90" wrapText="1"/>
    </xf>
    <xf numFmtId="0" fontId="45" fillId="0" borderId="48" xfId="0" applyFont="1" applyFill="1" applyBorder="1" applyAlignment="1">
      <alignment horizontal="center" vertical="center" textRotation="90" wrapText="1"/>
    </xf>
    <xf numFmtId="0" fontId="45" fillId="0" borderId="39" xfId="0" applyFont="1" applyFill="1" applyBorder="1" applyAlignment="1">
      <alignment horizontal="center" vertical="center" textRotation="90"/>
    </xf>
    <xf numFmtId="0" fontId="45" fillId="0" borderId="20" xfId="0" applyFont="1" applyFill="1" applyBorder="1" applyAlignment="1">
      <alignment horizontal="center" vertical="center" textRotation="90"/>
    </xf>
    <xf numFmtId="0" fontId="45" fillId="0" borderId="48" xfId="0" applyFont="1" applyFill="1" applyBorder="1" applyAlignment="1">
      <alignment horizontal="center" vertical="center" textRotation="90"/>
    </xf>
    <xf numFmtId="0" fontId="44" fillId="3" borderId="2" xfId="0" applyFont="1" applyFill="1" applyBorder="1" applyAlignment="1">
      <alignment horizontal="left" vertical="center" wrapText="1"/>
    </xf>
    <xf numFmtId="49" fontId="44" fillId="0" borderId="1" xfId="0" applyNumberFormat="1" applyFont="1" applyFill="1" applyBorder="1" applyAlignment="1">
      <alignment horizontal="center" vertical="center"/>
    </xf>
    <xf numFmtId="49" fontId="44" fillId="0" borderId="20" xfId="0" applyNumberFormat="1" applyFont="1" applyFill="1" applyBorder="1" applyAlignment="1">
      <alignment horizontal="center" vertical="center"/>
    </xf>
    <xf numFmtId="49" fontId="44" fillId="0" borderId="2" xfId="0" applyNumberFormat="1" applyFont="1" applyFill="1" applyBorder="1" applyAlignment="1">
      <alignment horizontal="center" vertical="center"/>
    </xf>
    <xf numFmtId="1" fontId="44" fillId="0" borderId="1" xfId="0" applyNumberFormat="1" applyFont="1" applyFill="1" applyBorder="1" applyAlignment="1">
      <alignment horizontal="center" vertical="center"/>
    </xf>
    <xf numFmtId="1" fontId="44" fillId="0" borderId="20" xfId="0" applyNumberFormat="1" applyFont="1" applyFill="1" applyBorder="1" applyAlignment="1">
      <alignment horizontal="center" vertical="center"/>
    </xf>
    <xf numFmtId="1" fontId="44" fillId="0" borderId="2" xfId="0" applyNumberFormat="1" applyFont="1" applyFill="1" applyBorder="1" applyAlignment="1">
      <alignment horizontal="center" vertical="center"/>
    </xf>
    <xf numFmtId="0" fontId="44" fillId="0" borderId="20" xfId="0" applyFont="1" applyFill="1" applyBorder="1" applyAlignment="1">
      <alignment horizontal="center" vertical="center" textRotation="90"/>
    </xf>
    <xf numFmtId="0" fontId="44" fillId="0" borderId="20" xfId="0" applyFont="1" applyFill="1" applyBorder="1" applyAlignment="1">
      <alignment horizontal="left" vertical="center"/>
    </xf>
    <xf numFmtId="49" fontId="44" fillId="3" borderId="1" xfId="0" applyNumberFormat="1" applyFont="1" applyFill="1" applyBorder="1" applyAlignment="1">
      <alignment horizontal="left" vertical="center" wrapText="1"/>
    </xf>
    <xf numFmtId="49" fontId="44" fillId="3" borderId="20" xfId="0" applyNumberFormat="1" applyFont="1" applyFill="1" applyBorder="1" applyAlignment="1">
      <alignment horizontal="left" vertical="center" wrapText="1"/>
    </xf>
    <xf numFmtId="49" fontId="44" fillId="3" borderId="2" xfId="0" applyNumberFormat="1" applyFont="1" applyFill="1" applyBorder="1" applyAlignment="1">
      <alignment horizontal="left" vertical="center" wrapText="1"/>
    </xf>
    <xf numFmtId="0" fontId="44" fillId="3" borderId="1" xfId="0" applyFont="1" applyFill="1" applyBorder="1" applyAlignment="1">
      <alignment horizontal="center" vertical="center" textRotation="90" wrapText="1"/>
    </xf>
    <xf numFmtId="0" fontId="44" fillId="3" borderId="20" xfId="0" applyFont="1" applyFill="1" applyBorder="1" applyAlignment="1">
      <alignment horizontal="center" vertical="center" textRotation="90" wrapText="1"/>
    </xf>
    <xf numFmtId="0" fontId="44" fillId="3" borderId="2" xfId="0" applyFont="1" applyFill="1" applyBorder="1" applyAlignment="1">
      <alignment horizontal="center" vertical="center" textRotation="90" wrapText="1"/>
    </xf>
    <xf numFmtId="0" fontId="44" fillId="0" borderId="1" xfId="0" applyNumberFormat="1" applyFont="1" applyFill="1" applyBorder="1" applyAlignment="1">
      <alignment horizontal="center" vertical="center" wrapText="1"/>
    </xf>
    <xf numFmtId="0" fontId="44" fillId="0" borderId="20" xfId="0" applyNumberFormat="1" applyFont="1" applyFill="1" applyBorder="1" applyAlignment="1">
      <alignment horizontal="center" vertical="center" wrapText="1"/>
    </xf>
    <xf numFmtId="0" fontId="44" fillId="0" borderId="2" xfId="0" applyNumberFormat="1" applyFont="1" applyFill="1" applyBorder="1" applyAlignment="1">
      <alignment horizontal="center" vertical="center" wrapText="1"/>
    </xf>
    <xf numFmtId="0" fontId="44" fillId="0" borderId="1" xfId="0" applyFont="1" applyFill="1" applyBorder="1" applyAlignment="1">
      <alignment horizontal="center" vertical="center" textRotation="90"/>
    </xf>
    <xf numFmtId="15" fontId="44" fillId="0" borderId="16" xfId="0" applyNumberFormat="1" applyFont="1" applyFill="1" applyBorder="1" applyAlignment="1">
      <alignment horizontal="center" vertical="center"/>
    </xf>
    <xf numFmtId="15" fontId="44" fillId="0" borderId="16" xfId="0" applyNumberFormat="1" applyFont="1" applyFill="1" applyBorder="1" applyAlignment="1">
      <alignment horizontal="center" vertical="center" wrapText="1"/>
    </xf>
    <xf numFmtId="1" fontId="44" fillId="0" borderId="1" xfId="2" applyNumberFormat="1" applyFont="1" applyFill="1" applyBorder="1" applyAlignment="1">
      <alignment horizontal="center" vertical="center" wrapText="1"/>
    </xf>
    <xf numFmtId="1" fontId="44" fillId="0" borderId="20" xfId="2" applyNumberFormat="1" applyFont="1" applyFill="1" applyBorder="1" applyAlignment="1">
      <alignment horizontal="center" vertical="center" wrapText="1"/>
    </xf>
    <xf numFmtId="1" fontId="44" fillId="0" borderId="16" xfId="2" applyNumberFormat="1" applyFont="1" applyFill="1" applyBorder="1" applyAlignment="1">
      <alignment horizontal="center" vertical="center" wrapText="1"/>
    </xf>
    <xf numFmtId="1" fontId="44" fillId="0" borderId="16" xfId="2" applyNumberFormat="1" applyFont="1" applyFill="1" applyBorder="1" applyAlignment="1">
      <alignment horizontal="center" vertical="center"/>
    </xf>
    <xf numFmtId="17" fontId="44" fillId="0" borderId="16" xfId="0" applyNumberFormat="1" applyFont="1" applyFill="1" applyBorder="1" applyAlignment="1">
      <alignment horizontal="center" vertical="center" wrapText="1"/>
    </xf>
    <xf numFmtId="0" fontId="45" fillId="2" borderId="55" xfId="0" applyFont="1" applyFill="1" applyBorder="1" applyAlignment="1">
      <alignment horizontal="left" vertical="center" wrapText="1"/>
    </xf>
    <xf numFmtId="0" fontId="45" fillId="2" borderId="62" xfId="0" applyFont="1" applyFill="1" applyBorder="1" applyAlignment="1">
      <alignment horizontal="left" vertical="center" wrapText="1"/>
    </xf>
    <xf numFmtId="0" fontId="45" fillId="2" borderId="63" xfId="0" applyFont="1" applyFill="1" applyBorder="1" applyAlignment="1">
      <alignment horizontal="left" vertical="center" wrapText="1"/>
    </xf>
    <xf numFmtId="0" fontId="45" fillId="2" borderId="47" xfId="0" applyFont="1" applyFill="1" applyBorder="1" applyAlignment="1">
      <alignment horizontal="center" vertical="center" wrapText="1"/>
    </xf>
    <xf numFmtId="0" fontId="44" fillId="0" borderId="10" xfId="0" applyFont="1" applyFill="1" applyBorder="1" applyAlignment="1">
      <alignment horizontal="center" vertical="center" wrapText="1"/>
    </xf>
    <xf numFmtId="0" fontId="45" fillId="2" borderId="16" xfId="0" applyFont="1" applyFill="1" applyBorder="1" applyAlignment="1">
      <alignment horizontal="justify" vertical="center" wrapText="1"/>
    </xf>
    <xf numFmtId="0" fontId="44" fillId="0" borderId="20" xfId="0" applyFont="1" applyFill="1" applyBorder="1" applyAlignment="1">
      <alignment horizontal="justify" vertical="center" wrapText="1"/>
    </xf>
    <xf numFmtId="0" fontId="44" fillId="0" borderId="16" xfId="0" applyFont="1" applyFill="1" applyBorder="1" applyAlignment="1">
      <alignment horizontal="justify" vertical="center" textRotation="90" wrapText="1"/>
    </xf>
    <xf numFmtId="0" fontId="44" fillId="0" borderId="16" xfId="0" applyFont="1" applyFill="1" applyBorder="1" applyAlignment="1">
      <alignment horizontal="justify" vertical="center"/>
    </xf>
    <xf numFmtId="0" fontId="44" fillId="0" borderId="2" xfId="0" applyFont="1" applyFill="1" applyBorder="1" applyAlignment="1">
      <alignment horizontal="center" vertical="center" textRotation="90"/>
    </xf>
    <xf numFmtId="0" fontId="53" fillId="0" borderId="16" xfId="0" applyFont="1" applyFill="1" applyBorder="1" applyAlignment="1">
      <alignment horizontal="center" vertical="center" wrapText="1"/>
    </xf>
    <xf numFmtId="14" fontId="53" fillId="0" borderId="16" xfId="0" applyNumberFormat="1" applyFont="1" applyFill="1" applyBorder="1" applyAlignment="1">
      <alignment horizontal="center" vertical="center" wrapText="1"/>
    </xf>
    <xf numFmtId="1" fontId="53" fillId="0" borderId="16" xfId="0" applyNumberFormat="1" applyFont="1" applyFill="1" applyBorder="1" applyAlignment="1">
      <alignment horizontal="center" vertical="center" wrapText="1"/>
    </xf>
    <xf numFmtId="14" fontId="44" fillId="0" borderId="16" xfId="0" applyNumberFormat="1" applyFont="1" applyFill="1" applyBorder="1" applyAlignment="1">
      <alignment horizontal="left" vertical="center" wrapText="1"/>
    </xf>
    <xf numFmtId="0" fontId="44" fillId="0" borderId="6" xfId="0" applyFont="1" applyFill="1" applyBorder="1" applyAlignment="1">
      <alignment horizontal="center" vertical="center" wrapText="1"/>
    </xf>
    <xf numFmtId="0" fontId="44" fillId="0" borderId="19" xfId="0" applyFont="1" applyFill="1" applyBorder="1" applyAlignment="1">
      <alignment horizontal="center" vertical="center" wrapText="1"/>
    </xf>
    <xf numFmtId="0" fontId="44" fillId="0" borderId="8" xfId="0" applyFont="1" applyFill="1" applyBorder="1" applyAlignment="1">
      <alignment horizontal="center" vertical="center" wrapText="1"/>
    </xf>
    <xf numFmtId="0" fontId="44" fillId="0" borderId="15" xfId="0" applyFont="1" applyFill="1" applyBorder="1" applyAlignment="1">
      <alignment horizontal="center" vertical="center" textRotation="90" wrapText="1"/>
    </xf>
    <xf numFmtId="0" fontId="44" fillId="0" borderId="10" xfId="0" applyFont="1" applyFill="1" applyBorder="1" applyAlignment="1">
      <alignment horizontal="center" vertical="center" textRotation="90" wrapText="1"/>
    </xf>
    <xf numFmtId="0" fontId="44" fillId="25" borderId="1" xfId="0" applyFont="1" applyFill="1" applyBorder="1" applyAlignment="1">
      <alignment horizontal="center" vertical="center" wrapText="1"/>
    </xf>
    <xf numFmtId="0" fontId="44" fillId="25" borderId="2" xfId="0" applyFont="1" applyFill="1" applyBorder="1" applyAlignment="1">
      <alignment horizontal="center" vertical="center" wrapText="1"/>
    </xf>
    <xf numFmtId="9" fontId="44" fillId="3" borderId="16" xfId="3" applyFont="1" applyFill="1" applyBorder="1" applyAlignment="1">
      <alignment horizontal="center" vertical="center" wrapText="1"/>
    </xf>
    <xf numFmtId="0" fontId="44" fillId="25" borderId="15" xfId="0" applyFont="1" applyFill="1" applyBorder="1" applyAlignment="1">
      <alignment horizontal="center" vertical="center" textRotation="90" wrapText="1"/>
    </xf>
    <xf numFmtId="0" fontId="44" fillId="0" borderId="1" xfId="5" applyFont="1" applyFill="1" applyBorder="1" applyAlignment="1">
      <alignment horizontal="center" vertical="center" textRotation="90" wrapText="1"/>
    </xf>
    <xf numFmtId="0" fontId="44" fillId="0" borderId="20" xfId="5" applyFont="1" applyFill="1" applyBorder="1" applyAlignment="1">
      <alignment horizontal="center" vertical="center" textRotation="90" wrapText="1"/>
    </xf>
    <xf numFmtId="0" fontId="44" fillId="0" borderId="1" xfId="5" applyFont="1" applyFill="1" applyBorder="1" applyAlignment="1">
      <alignment horizontal="center" vertical="center" wrapText="1"/>
    </xf>
    <xf numFmtId="0" fontId="44" fillId="0" borderId="2" xfId="5" applyFont="1" applyFill="1" applyBorder="1" applyAlignment="1">
      <alignment horizontal="center" vertical="center" wrapText="1"/>
    </xf>
    <xf numFmtId="166" fontId="44" fillId="0" borderId="1" xfId="0" applyNumberFormat="1" applyFont="1" applyFill="1" applyBorder="1" applyAlignment="1">
      <alignment horizontal="center" vertical="center" wrapText="1"/>
    </xf>
    <xf numFmtId="166" fontId="44" fillId="0" borderId="2" xfId="0" applyNumberFormat="1" applyFont="1" applyFill="1" applyBorder="1" applyAlignment="1">
      <alignment horizontal="center" vertical="center" wrapText="1"/>
    </xf>
    <xf numFmtId="0" fontId="44" fillId="0" borderId="20" xfId="5" applyFont="1" applyFill="1" applyBorder="1" applyAlignment="1">
      <alignment horizontal="center" vertical="center" wrapText="1"/>
    </xf>
    <xf numFmtId="0" fontId="44" fillId="0" borderId="2" xfId="5" applyFont="1" applyFill="1" applyBorder="1" applyAlignment="1">
      <alignment horizontal="center" vertical="center" textRotation="90" wrapText="1"/>
    </xf>
    <xf numFmtId="0" fontId="44" fillId="0" borderId="34" xfId="0" applyFont="1" applyFill="1" applyBorder="1" applyAlignment="1">
      <alignment horizontal="center" vertical="center" wrapText="1"/>
    </xf>
    <xf numFmtId="0" fontId="44" fillId="0" borderId="34" xfId="0" applyFont="1" applyFill="1" applyBorder="1" applyAlignment="1">
      <alignment horizontal="center" vertical="center" textRotation="90" wrapText="1"/>
    </xf>
    <xf numFmtId="0" fontId="44" fillId="0" borderId="17" xfId="0" applyFont="1" applyFill="1" applyBorder="1" applyAlignment="1">
      <alignment horizontal="center" vertical="center" textRotation="90" wrapText="1"/>
    </xf>
    <xf numFmtId="0" fontId="44" fillId="0" borderId="20" xfId="0" applyFont="1" applyBorder="1" applyAlignment="1">
      <alignment horizontal="left" vertical="center" wrapText="1"/>
    </xf>
    <xf numFmtId="1" fontId="44" fillId="3" borderId="1" xfId="0" applyNumberFormat="1" applyFont="1" applyFill="1" applyBorder="1" applyAlignment="1">
      <alignment horizontal="center" vertical="center" wrapText="1"/>
    </xf>
    <xf numFmtId="1" fontId="44" fillId="3" borderId="2" xfId="0" applyNumberFormat="1" applyFont="1" applyFill="1" applyBorder="1" applyAlignment="1">
      <alignment horizontal="center" vertical="center" wrapText="1"/>
    </xf>
    <xf numFmtId="14" fontId="44" fillId="3" borderId="20" xfId="0" applyNumberFormat="1" applyFont="1" applyFill="1" applyBorder="1" applyAlignment="1">
      <alignment horizontal="center" vertical="center"/>
    </xf>
    <xf numFmtId="14" fontId="44" fillId="3" borderId="20" xfId="0" applyNumberFormat="1" applyFont="1" applyFill="1" applyBorder="1" applyAlignment="1">
      <alignment horizontal="center" vertical="center" wrapText="1"/>
    </xf>
    <xf numFmtId="1" fontId="44" fillId="3" borderId="20" xfId="0" applyNumberFormat="1" applyFont="1" applyFill="1" applyBorder="1" applyAlignment="1">
      <alignment horizontal="center" vertical="center" wrapText="1"/>
    </xf>
    <xf numFmtId="0" fontId="45" fillId="2" borderId="1" xfId="0" applyFont="1" applyFill="1" applyBorder="1" applyAlignment="1">
      <alignment horizontal="center" vertical="center" wrapText="1"/>
    </xf>
    <xf numFmtId="0" fontId="45" fillId="2" borderId="1" xfId="0" applyFont="1" applyFill="1" applyBorder="1" applyAlignment="1">
      <alignment horizontal="left" vertical="center" wrapText="1"/>
    </xf>
    <xf numFmtId="0" fontId="44" fillId="0" borderId="41" xfId="0" applyFont="1" applyFill="1" applyBorder="1" applyAlignment="1">
      <alignment horizontal="center" vertical="center" wrapText="1"/>
    </xf>
    <xf numFmtId="14" fontId="44" fillId="0" borderId="24" xfId="0" applyNumberFormat="1" applyFont="1" applyFill="1" applyBorder="1" applyAlignment="1">
      <alignment horizontal="center" vertical="center" wrapText="1"/>
    </xf>
    <xf numFmtId="1" fontId="44" fillId="0" borderId="24" xfId="0" applyNumberFormat="1" applyFont="1" applyFill="1" applyBorder="1" applyAlignment="1">
      <alignment horizontal="center" vertical="center" wrapText="1"/>
    </xf>
    <xf numFmtId="0" fontId="44" fillId="0" borderId="47" xfId="0" applyFont="1" applyFill="1" applyBorder="1" applyAlignment="1">
      <alignment horizontal="left" vertical="center" wrapText="1"/>
    </xf>
    <xf numFmtId="0" fontId="44" fillId="0" borderId="16" xfId="0" applyFont="1" applyFill="1" applyBorder="1" applyAlignment="1">
      <alignment vertical="center" wrapText="1"/>
    </xf>
    <xf numFmtId="0" fontId="44" fillId="0" borderId="47" xfId="0" applyFont="1" applyFill="1" applyBorder="1" applyAlignment="1">
      <alignment vertical="center" wrapText="1"/>
    </xf>
    <xf numFmtId="14" fontId="44" fillId="0" borderId="16" xfId="0" applyNumberFormat="1" applyFont="1" applyFill="1" applyBorder="1" applyAlignment="1">
      <alignment horizontal="center" vertical="center"/>
    </xf>
    <xf numFmtId="14" fontId="44" fillId="0" borderId="47" xfId="0" applyNumberFormat="1" applyFont="1" applyFill="1" applyBorder="1" applyAlignment="1">
      <alignment horizontal="center" vertical="center"/>
    </xf>
    <xf numFmtId="1" fontId="44" fillId="0" borderId="47" xfId="0" applyNumberFormat="1" applyFont="1" applyFill="1" applyBorder="1" applyAlignment="1">
      <alignment horizontal="center" vertical="center"/>
    </xf>
    <xf numFmtId="0" fontId="44" fillId="3" borderId="16" xfId="0" applyFont="1" applyFill="1" applyBorder="1" applyAlignment="1">
      <alignment horizontal="center" vertical="center" textRotation="90"/>
    </xf>
    <xf numFmtId="0" fontId="44" fillId="0" borderId="16" xfId="7" applyFont="1" applyFill="1" applyBorder="1" applyAlignment="1">
      <alignment horizontal="left" vertical="center" wrapText="1"/>
    </xf>
    <xf numFmtId="1" fontId="44" fillId="3" borderId="16" xfId="7" applyNumberFormat="1" applyFont="1" applyFill="1" applyBorder="1" applyAlignment="1">
      <alignment horizontal="center" vertical="center" wrapText="1"/>
    </xf>
    <xf numFmtId="0" fontId="44" fillId="0" borderId="16" xfId="7" applyFont="1" applyFill="1" applyBorder="1" applyAlignment="1">
      <alignment horizontal="center" vertical="center" wrapText="1"/>
    </xf>
    <xf numFmtId="0" fontId="44" fillId="3" borderId="16" xfId="7" applyFont="1" applyFill="1" applyBorder="1" applyAlignment="1">
      <alignment horizontal="justify" vertical="center" wrapText="1"/>
    </xf>
    <xf numFmtId="15" fontId="44" fillId="0" borderId="16" xfId="0" applyNumberFormat="1" applyFont="1" applyFill="1" applyBorder="1" applyAlignment="1">
      <alignment horizontal="justify" vertical="center" wrapText="1"/>
    </xf>
    <xf numFmtId="0" fontId="44" fillId="3" borderId="16" xfId="7" applyFont="1" applyFill="1" applyBorder="1" applyAlignment="1">
      <alignment horizontal="justify" vertical="center"/>
    </xf>
    <xf numFmtId="14" fontId="44" fillId="0" borderId="1" xfId="0" applyNumberFormat="1" applyFont="1" applyFill="1" applyBorder="1" applyAlignment="1">
      <alignment horizontal="center" vertical="center" wrapText="1"/>
    </xf>
    <xf numFmtId="0" fontId="45" fillId="2" borderId="71" xfId="0" applyFont="1" applyFill="1" applyBorder="1" applyAlignment="1">
      <alignment horizontal="left" vertical="center" wrapText="1"/>
    </xf>
    <xf numFmtId="0" fontId="45" fillId="2" borderId="72" xfId="0" applyFont="1" applyFill="1" applyBorder="1" applyAlignment="1">
      <alignment horizontal="left" vertical="center" wrapText="1"/>
    </xf>
    <xf numFmtId="0" fontId="45" fillId="2" borderId="73" xfId="0" applyFont="1" applyFill="1" applyBorder="1" applyAlignment="1">
      <alignment horizontal="left" vertical="center" wrapText="1"/>
    </xf>
    <xf numFmtId="0" fontId="45" fillId="2" borderId="15"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45" fillId="2" borderId="57" xfId="0" applyFont="1" applyFill="1" applyBorder="1" applyAlignment="1">
      <alignment horizontal="center" vertical="center" wrapText="1"/>
    </xf>
    <xf numFmtId="20" fontId="44" fillId="0" borderId="1" xfId="0" applyNumberFormat="1" applyFont="1" applyFill="1" applyBorder="1" applyAlignment="1">
      <alignment horizontal="center" vertical="center" wrapText="1"/>
    </xf>
    <xf numFmtId="20" fontId="44" fillId="0" borderId="20" xfId="0" applyNumberFormat="1" applyFont="1" applyFill="1" applyBorder="1" applyAlignment="1">
      <alignment horizontal="center" vertical="center" wrapText="1"/>
    </xf>
    <xf numFmtId="20" fontId="44" fillId="0" borderId="2" xfId="0" applyNumberFormat="1" applyFont="1" applyFill="1" applyBorder="1" applyAlignment="1">
      <alignment horizontal="center" vertical="center" wrapText="1"/>
    </xf>
    <xf numFmtId="14" fontId="44" fillId="0" borderId="20" xfId="0" applyNumberFormat="1" applyFont="1" applyFill="1" applyBorder="1" applyAlignment="1">
      <alignment horizontal="center" vertical="center" wrapText="1"/>
    </xf>
    <xf numFmtId="14" fontId="44" fillId="0" borderId="2" xfId="0" applyNumberFormat="1" applyFont="1" applyFill="1" applyBorder="1" applyAlignment="1">
      <alignment horizontal="center" vertical="center" wrapText="1"/>
    </xf>
    <xf numFmtId="0" fontId="45" fillId="2" borderId="74" xfId="0" applyFont="1" applyFill="1" applyBorder="1" applyAlignment="1">
      <alignment horizontal="left" vertical="center" wrapText="1"/>
    </xf>
    <xf numFmtId="0" fontId="45" fillId="2" borderId="75" xfId="0" applyFont="1" applyFill="1" applyBorder="1" applyAlignment="1">
      <alignment horizontal="left" vertical="center" wrapText="1"/>
    </xf>
    <xf numFmtId="0" fontId="45" fillId="2" borderId="76" xfId="0" applyFont="1" applyFill="1" applyBorder="1" applyAlignment="1">
      <alignment horizontal="left" vertical="center" wrapText="1"/>
    </xf>
    <xf numFmtId="0" fontId="44" fillId="0" borderId="2" xfId="0" applyFont="1" applyBorder="1" applyAlignment="1">
      <alignment horizontal="center" vertical="center" wrapText="1"/>
    </xf>
    <xf numFmtId="0" fontId="44" fillId="3" borderId="1" xfId="0" applyFont="1" applyFill="1" applyBorder="1" applyAlignment="1">
      <alignment vertical="center" wrapText="1"/>
    </xf>
    <xf numFmtId="0" fontId="44" fillId="3" borderId="20" xfId="0" applyFont="1" applyFill="1" applyBorder="1" applyAlignment="1">
      <alignment vertical="center" wrapText="1"/>
    </xf>
    <xf numFmtId="0" fontId="44" fillId="3" borderId="2" xfId="0" applyFont="1" applyFill="1" applyBorder="1" applyAlignment="1">
      <alignment vertical="center" wrapText="1"/>
    </xf>
    <xf numFmtId="49" fontId="44" fillId="0" borderId="1" xfId="0" applyNumberFormat="1" applyFont="1" applyFill="1" applyBorder="1" applyAlignment="1">
      <alignment horizontal="center" vertical="center" wrapText="1"/>
    </xf>
    <xf numFmtId="49" fontId="44" fillId="0" borderId="20" xfId="0" applyNumberFormat="1" applyFont="1" applyFill="1" applyBorder="1" applyAlignment="1">
      <alignment horizontal="center" vertical="center" wrapText="1"/>
    </xf>
    <xf numFmtId="49" fontId="44" fillId="0" borderId="2" xfId="0" applyNumberFormat="1" applyFont="1" applyFill="1" applyBorder="1" applyAlignment="1">
      <alignment horizontal="center" vertical="center" wrapText="1"/>
    </xf>
    <xf numFmtId="0" fontId="45" fillId="3" borderId="20" xfId="0" applyFont="1" applyFill="1" applyBorder="1" applyAlignment="1">
      <alignment horizontal="left" vertical="center" wrapText="1"/>
    </xf>
    <xf numFmtId="0" fontId="44" fillId="3" borderId="4" xfId="0" applyFont="1" applyFill="1" applyBorder="1" applyAlignment="1">
      <alignment horizontal="center" vertical="center" textRotation="90" wrapText="1"/>
    </xf>
    <xf numFmtId="0" fontId="44" fillId="3" borderId="21" xfId="0" applyFont="1" applyFill="1" applyBorder="1" applyAlignment="1">
      <alignment horizontal="center" vertical="center" textRotation="90" wrapText="1"/>
    </xf>
    <xf numFmtId="0" fontId="44" fillId="3" borderId="6" xfId="0" applyFont="1" applyFill="1" applyBorder="1" applyAlignment="1">
      <alignment horizontal="center" vertical="center" textRotation="90"/>
    </xf>
    <xf numFmtId="0" fontId="44" fillId="3" borderId="19" xfId="0" applyFont="1" applyFill="1" applyBorder="1" applyAlignment="1">
      <alignment horizontal="center" vertical="center" textRotation="90"/>
    </xf>
    <xf numFmtId="0" fontId="1" fillId="0" borderId="15" xfId="0" applyFont="1" applyBorder="1" applyAlignment="1">
      <alignment horizontal="left" vertical="center"/>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5" fillId="0" borderId="15" xfId="0" applyFont="1" applyBorder="1" applyAlignment="1">
      <alignment horizontal="left" vertical="center"/>
    </xf>
    <xf numFmtId="0" fontId="5" fillId="0" borderId="9" xfId="0" applyFont="1" applyBorder="1" applyAlignment="1">
      <alignment horizontal="left" vertical="center"/>
    </xf>
    <xf numFmtId="0" fontId="5" fillId="0" borderId="10" xfId="0" applyFont="1" applyBorder="1" applyAlignment="1">
      <alignment horizontal="left" vertical="center"/>
    </xf>
    <xf numFmtId="0" fontId="4" fillId="5" borderId="15"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165" fontId="1" fillId="15" borderId="16" xfId="0" applyNumberFormat="1" applyFont="1" applyFill="1" applyBorder="1" applyAlignment="1">
      <alignment horizontal="left" vertical="center" wrapText="1"/>
    </xf>
    <xf numFmtId="2" fontId="5" fillId="0" borderId="16" xfId="0" applyNumberFormat="1" applyFont="1" applyBorder="1" applyAlignment="1">
      <alignment horizontal="center" vertical="center"/>
    </xf>
    <xf numFmtId="2" fontId="5" fillId="0" borderId="15" xfId="0" applyNumberFormat="1" applyFont="1" applyBorder="1" applyAlignment="1">
      <alignment horizontal="center" vertical="center"/>
    </xf>
    <xf numFmtId="2" fontId="5" fillId="0" borderId="10" xfId="0" applyNumberFormat="1" applyFont="1" applyBorder="1" applyAlignment="1">
      <alignment horizontal="center" vertical="center"/>
    </xf>
    <xf numFmtId="165" fontId="1" fillId="0" borderId="16" xfId="0" applyNumberFormat="1" applyFont="1" applyBorder="1" applyAlignment="1">
      <alignment horizontal="left" vertical="center" wrapText="1"/>
    </xf>
    <xf numFmtId="0" fontId="4" fillId="14" borderId="16" xfId="0" applyFont="1" applyFill="1" applyBorder="1" applyAlignment="1">
      <alignment horizontal="center" vertical="center" wrapText="1"/>
    </xf>
    <xf numFmtId="0" fontId="4" fillId="14" borderId="16" xfId="0" applyFont="1" applyFill="1" applyBorder="1" applyAlignment="1">
      <alignment horizontal="center" vertical="center"/>
    </xf>
    <xf numFmtId="0" fontId="5" fillId="0" borderId="16" xfId="0" applyFont="1" applyBorder="1" applyAlignment="1">
      <alignment horizontal="justify" vertical="center" wrapText="1"/>
    </xf>
    <xf numFmtId="0" fontId="5" fillId="0" borderId="16" xfId="0" applyFont="1" applyBorder="1" applyAlignment="1">
      <alignment horizontal="justify" vertical="center"/>
    </xf>
    <xf numFmtId="0" fontId="1" fillId="0" borderId="4" xfId="0" applyFont="1" applyBorder="1" applyAlignment="1">
      <alignment horizontal="center" vertical="center"/>
    </xf>
    <xf numFmtId="0" fontId="1" fillId="0" borderId="6" xfId="0" applyFont="1" applyBorder="1" applyAlignment="1">
      <alignment horizontal="center" vertical="center"/>
    </xf>
    <xf numFmtId="0" fontId="4" fillId="0" borderId="15"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16" fillId="5" borderId="16" xfId="0" applyFont="1" applyFill="1" applyBorder="1" applyAlignment="1">
      <alignment horizontal="center" vertical="center" wrapText="1"/>
    </xf>
    <xf numFmtId="0" fontId="4" fillId="5" borderId="1" xfId="0" applyFont="1" applyFill="1" applyBorder="1" applyAlignment="1">
      <alignment horizontal="center" vertical="center"/>
    </xf>
    <xf numFmtId="0" fontId="2" fillId="17" borderId="15" xfId="0" applyFont="1" applyFill="1" applyBorder="1" applyAlignment="1">
      <alignment horizontal="center" vertical="center"/>
    </xf>
    <xf numFmtId="0" fontId="2" fillId="17" borderId="9" xfId="0" applyFont="1" applyFill="1" applyBorder="1" applyAlignment="1">
      <alignment horizontal="center" vertical="center"/>
    </xf>
    <xf numFmtId="0" fontId="2" fillId="17" borderId="10" xfId="0" applyFont="1" applyFill="1" applyBorder="1" applyAlignment="1">
      <alignment horizontal="center" vertical="center"/>
    </xf>
    <xf numFmtId="0" fontId="5" fillId="0" borderId="0" xfId="0" applyFont="1" applyAlignment="1">
      <alignment horizontal="left" vertical="top" wrapText="1"/>
    </xf>
    <xf numFmtId="0" fontId="5" fillId="0" borderId="19" xfId="0" applyFont="1" applyBorder="1" applyAlignment="1">
      <alignment horizontal="left" vertical="top" wrapText="1"/>
    </xf>
    <xf numFmtId="0" fontId="5" fillId="0" borderId="5" xfId="0" applyFont="1" applyBorder="1" applyAlignment="1">
      <alignment horizontal="left" vertical="center" wrapText="1" indent="2"/>
    </xf>
    <xf numFmtId="0" fontId="5" fillId="0" borderId="6" xfId="0" applyFont="1" applyBorder="1" applyAlignment="1">
      <alignment horizontal="left" vertical="center" wrapText="1" indent="2"/>
    </xf>
    <xf numFmtId="0" fontId="5" fillId="0" borderId="0" xfId="0" applyFont="1" applyBorder="1" applyAlignment="1">
      <alignment horizontal="left" vertical="center" wrapText="1" indent="2"/>
    </xf>
    <xf numFmtId="0" fontId="5" fillId="0" borderId="19" xfId="0" applyFont="1" applyBorder="1" applyAlignment="1">
      <alignment horizontal="left" vertical="center" wrapText="1" indent="2"/>
    </xf>
    <xf numFmtId="0" fontId="5" fillId="0" borderId="3" xfId="0" applyFont="1" applyBorder="1" applyAlignment="1">
      <alignment horizontal="left" vertical="center" wrapText="1" indent="2"/>
    </xf>
    <xf numFmtId="0" fontId="5" fillId="0" borderId="8" xfId="0" applyFont="1" applyBorder="1" applyAlignment="1">
      <alignment horizontal="left" vertical="center" wrapText="1" indent="2"/>
    </xf>
    <xf numFmtId="49" fontId="5" fillId="0" borderId="5" xfId="0" applyNumberFormat="1" applyFont="1" applyBorder="1" applyAlignment="1">
      <alignment horizontal="left" vertical="center" wrapText="1" indent="3"/>
    </xf>
    <xf numFmtId="49" fontId="5" fillId="0" borderId="6" xfId="0" applyNumberFormat="1" applyFont="1" applyBorder="1" applyAlignment="1">
      <alignment horizontal="left" vertical="center" wrapText="1" indent="3"/>
    </xf>
    <xf numFmtId="49" fontId="5" fillId="0" borderId="0" xfId="0" applyNumberFormat="1" applyFont="1" applyBorder="1" applyAlignment="1">
      <alignment horizontal="left" vertical="center" wrapText="1" indent="3"/>
    </xf>
    <xf numFmtId="49" fontId="5" fillId="0" borderId="19" xfId="0" applyNumberFormat="1" applyFont="1" applyBorder="1" applyAlignment="1">
      <alignment horizontal="left" vertical="center" wrapText="1" indent="3"/>
    </xf>
    <xf numFmtId="49" fontId="5" fillId="0" borderId="3" xfId="0" applyNumberFormat="1" applyFont="1" applyBorder="1" applyAlignment="1">
      <alignment horizontal="left" vertical="center" wrapText="1" indent="3"/>
    </xf>
    <xf numFmtId="49" fontId="5" fillId="0" borderId="8" xfId="0" applyNumberFormat="1" applyFont="1" applyBorder="1" applyAlignment="1">
      <alignment horizontal="left" vertical="center" wrapText="1" indent="3"/>
    </xf>
    <xf numFmtId="0" fontId="16" fillId="12" borderId="16" xfId="0" applyFont="1" applyFill="1" applyBorder="1" applyAlignment="1">
      <alignment horizontal="center" vertical="center" wrapText="1"/>
    </xf>
    <xf numFmtId="0" fontId="5" fillId="0" borderId="21" xfId="0" applyFont="1" applyBorder="1" applyAlignment="1">
      <alignment horizontal="justify" vertical="center" wrapText="1"/>
    </xf>
    <xf numFmtId="0" fontId="5" fillId="0" borderId="0" xfId="0" applyFont="1" applyBorder="1" applyAlignment="1">
      <alignment horizontal="justify" vertical="center" wrapText="1"/>
    </xf>
    <xf numFmtId="0" fontId="18" fillId="0" borderId="0" xfId="6" applyFont="1" applyBorder="1" applyAlignment="1" applyProtection="1">
      <alignment horizontal="left" vertical="center" wrapText="1"/>
    </xf>
    <xf numFmtId="0" fontId="5" fillId="0" borderId="0" xfId="0" applyFont="1" applyAlignment="1">
      <alignment horizontal="justify" vertical="center" wrapText="1"/>
    </xf>
    <xf numFmtId="0" fontId="5" fillId="0" borderId="19" xfId="0" applyFont="1" applyBorder="1" applyAlignment="1">
      <alignment horizontal="justify" vertical="center" wrapText="1"/>
    </xf>
    <xf numFmtId="0" fontId="4" fillId="5" borderId="15" xfId="0" applyFont="1" applyFill="1" applyBorder="1" applyAlignment="1">
      <alignment horizontal="center" vertical="center"/>
    </xf>
    <xf numFmtId="0" fontId="4" fillId="5" borderId="10" xfId="0" applyFont="1" applyFill="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5" fillId="0" borderId="5" xfId="0" applyFont="1" applyBorder="1" applyAlignment="1">
      <alignment horizontal="justify" vertical="center" wrapText="1"/>
    </xf>
    <xf numFmtId="0" fontId="5" fillId="0" borderId="6" xfId="0" applyFont="1" applyBorder="1" applyAlignment="1">
      <alignment horizontal="justify" vertical="center" wrapText="1"/>
    </xf>
    <xf numFmtId="0" fontId="24" fillId="3" borderId="4" xfId="0" applyFont="1" applyFill="1" applyBorder="1" applyAlignment="1">
      <alignment horizontal="center"/>
    </xf>
    <xf numFmtId="0" fontId="24" fillId="3" borderId="5" xfId="0" applyFont="1" applyFill="1" applyBorder="1" applyAlignment="1">
      <alignment horizontal="center"/>
    </xf>
    <xf numFmtId="0" fontId="5" fillId="0" borderId="4" xfId="0" applyFont="1" applyBorder="1" applyAlignment="1">
      <alignment horizontal="justify" vertical="center" wrapText="1"/>
    </xf>
    <xf numFmtId="0" fontId="5" fillId="0" borderId="7" xfId="0" applyFont="1" applyBorder="1" applyAlignment="1">
      <alignment horizontal="justify" vertical="center" wrapText="1"/>
    </xf>
    <xf numFmtId="0" fontId="5" fillId="0" borderId="3" xfId="0" applyFont="1" applyBorder="1" applyAlignment="1">
      <alignment horizontal="justify" vertical="center" wrapText="1"/>
    </xf>
    <xf numFmtId="0" fontId="5" fillId="0" borderId="8" xfId="0" applyFont="1" applyBorder="1" applyAlignment="1">
      <alignment horizontal="justify" vertical="center" wrapText="1"/>
    </xf>
    <xf numFmtId="0" fontId="2" fillId="17" borderId="21" xfId="0" applyFont="1" applyFill="1" applyBorder="1" applyAlignment="1">
      <alignment horizontal="center" vertical="center"/>
    </xf>
    <xf numFmtId="0" fontId="2" fillId="17" borderId="0" xfId="0" applyFont="1" applyFill="1" applyBorder="1" applyAlignment="1">
      <alignment horizontal="center" vertical="center"/>
    </xf>
    <xf numFmtId="0" fontId="2" fillId="17" borderId="19" xfId="0" applyFont="1" applyFill="1" applyBorder="1" applyAlignment="1">
      <alignment horizontal="center" vertical="center"/>
    </xf>
    <xf numFmtId="0" fontId="30" fillId="0" borderId="1" xfId="0" applyFont="1" applyBorder="1" applyAlignment="1">
      <alignment horizontal="center" vertical="center"/>
    </xf>
    <xf numFmtId="0" fontId="30" fillId="0" borderId="20" xfId="0" applyFont="1" applyBorder="1" applyAlignment="1">
      <alignment horizontal="center" vertical="center"/>
    </xf>
    <xf numFmtId="0" fontId="30" fillId="0" borderId="2" xfId="0" applyFont="1" applyBorder="1" applyAlignment="1">
      <alignment horizontal="center" vertical="center"/>
    </xf>
    <xf numFmtId="0" fontId="30" fillId="0" borderId="1" xfId="0" applyFont="1" applyBorder="1" applyAlignment="1">
      <alignment horizontal="center" vertical="center" wrapText="1"/>
    </xf>
    <xf numFmtId="0" fontId="30" fillId="0" borderId="20" xfId="0" applyFont="1" applyBorder="1" applyAlignment="1">
      <alignment horizontal="center" vertical="center" wrapText="1"/>
    </xf>
    <xf numFmtId="0" fontId="30" fillId="0" borderId="2" xfId="0" applyFont="1" applyBorder="1" applyAlignment="1">
      <alignment horizontal="center" vertical="center" wrapText="1"/>
    </xf>
    <xf numFmtId="9" fontId="30" fillId="0" borderId="1" xfId="0" applyNumberFormat="1" applyFont="1" applyBorder="1" applyAlignment="1">
      <alignment horizontal="center" vertical="center" wrapText="1"/>
    </xf>
    <xf numFmtId="9" fontId="30" fillId="0" borderId="20" xfId="0" applyNumberFormat="1" applyFont="1" applyBorder="1" applyAlignment="1">
      <alignment horizontal="center" vertical="center" wrapText="1"/>
    </xf>
    <xf numFmtId="9" fontId="30" fillId="0" borderId="2" xfId="0" applyNumberFormat="1" applyFont="1" applyBorder="1" applyAlignment="1">
      <alignment horizontal="center" vertical="center" wrapText="1"/>
    </xf>
    <xf numFmtId="0" fontId="30" fillId="0" borderId="23" xfId="0" applyFont="1" applyBorder="1" applyAlignment="1">
      <alignment horizontal="center" vertical="center" wrapText="1"/>
    </xf>
    <xf numFmtId="0" fontId="30" fillId="0" borderId="20" xfId="0" applyFont="1" applyBorder="1" applyAlignment="1">
      <alignment horizontal="left" vertical="center" wrapText="1"/>
    </xf>
    <xf numFmtId="0" fontId="30" fillId="0" borderId="2" xfId="0" applyFont="1" applyBorder="1" applyAlignment="1">
      <alignment horizontal="left" vertical="center" wrapText="1"/>
    </xf>
    <xf numFmtId="0" fontId="31" fillId="12" borderId="16" xfId="0" applyFont="1" applyFill="1" applyBorder="1" applyAlignment="1">
      <alignment horizontal="center" vertical="center" wrapText="1"/>
    </xf>
    <xf numFmtId="9" fontId="34" fillId="0" borderId="1" xfId="0" applyNumberFormat="1" applyFont="1" applyBorder="1" applyAlignment="1">
      <alignment horizontal="center" vertical="center" wrapText="1"/>
    </xf>
    <xf numFmtId="9" fontId="34" fillId="0" borderId="2" xfId="0" applyNumberFormat="1" applyFont="1" applyBorder="1" applyAlignment="1">
      <alignment horizontal="center" vertical="center" wrapText="1"/>
    </xf>
    <xf numFmtId="0" fontId="31" fillId="21" borderId="16" xfId="0" applyFont="1" applyFill="1" applyBorder="1" applyAlignment="1">
      <alignment horizontal="center" vertical="center" wrapText="1"/>
    </xf>
    <xf numFmtId="0" fontId="31" fillId="21" borderId="1" xfId="0" applyFont="1" applyFill="1" applyBorder="1" applyAlignment="1">
      <alignment horizontal="center" vertical="center" wrapText="1"/>
    </xf>
    <xf numFmtId="0" fontId="31" fillId="22" borderId="16" xfId="0" applyFont="1" applyFill="1" applyBorder="1" applyAlignment="1">
      <alignment horizontal="center" vertical="center" wrapText="1"/>
    </xf>
    <xf numFmtId="0" fontId="31" fillId="22" borderId="1" xfId="0" applyFont="1" applyFill="1" applyBorder="1" applyAlignment="1">
      <alignment horizontal="center" vertical="center" wrapText="1"/>
    </xf>
    <xf numFmtId="0" fontId="29" fillId="20" borderId="16" xfId="0" applyFont="1" applyFill="1" applyBorder="1" applyAlignment="1">
      <alignment horizontal="center" vertical="center" wrapText="1"/>
    </xf>
    <xf numFmtId="0" fontId="31" fillId="20" borderId="16" xfId="0" applyFont="1" applyFill="1" applyBorder="1" applyAlignment="1">
      <alignment horizontal="center" vertical="center" wrapText="1"/>
    </xf>
    <xf numFmtId="0" fontId="31" fillId="20" borderId="1" xfId="0" applyFont="1" applyFill="1" applyBorder="1" applyAlignment="1">
      <alignment horizontal="center" vertical="center" wrapText="1"/>
    </xf>
    <xf numFmtId="0" fontId="29" fillId="16" borderId="16" xfId="0" applyFont="1" applyFill="1" applyBorder="1" applyAlignment="1">
      <alignment horizontal="center" vertical="center" wrapText="1"/>
    </xf>
    <xf numFmtId="0" fontId="29" fillId="0" borderId="16" xfId="0" applyFont="1" applyBorder="1" applyAlignment="1">
      <alignment horizontal="center" vertical="center" wrapText="1"/>
    </xf>
    <xf numFmtId="0" fontId="40" fillId="20" borderId="16" xfId="0" applyFont="1" applyFill="1" applyBorder="1" applyAlignment="1">
      <alignment horizontal="center" vertical="center"/>
    </xf>
    <xf numFmtId="0" fontId="40" fillId="21" borderId="16" xfId="0" applyFont="1" applyFill="1" applyBorder="1" applyAlignment="1">
      <alignment horizontal="center" vertical="center"/>
    </xf>
    <xf numFmtId="0" fontId="40" fillId="12" borderId="16" xfId="0" applyFont="1" applyFill="1" applyBorder="1" applyAlignment="1">
      <alignment horizontal="center" vertical="center"/>
    </xf>
    <xf numFmtId="0" fontId="30" fillId="0" borderId="1" xfId="0" applyFont="1" applyBorder="1" applyAlignment="1">
      <alignment horizontal="center"/>
    </xf>
    <xf numFmtId="0" fontId="30" fillId="0" borderId="20" xfId="0" applyFont="1" applyBorder="1" applyAlignment="1">
      <alignment horizontal="center"/>
    </xf>
    <xf numFmtId="0" fontId="30" fillId="0" borderId="2" xfId="0" applyFont="1" applyBorder="1" applyAlignment="1">
      <alignment horizontal="center"/>
    </xf>
    <xf numFmtId="0" fontId="41" fillId="0" borderId="1" xfId="6" applyFont="1" applyBorder="1" applyAlignment="1" applyProtection="1">
      <alignment horizontal="center" vertical="center" wrapText="1"/>
    </xf>
    <xf numFmtId="0" fontId="41" fillId="0" borderId="20" xfId="6" applyFont="1" applyBorder="1" applyAlignment="1" applyProtection="1">
      <alignment horizontal="center" vertical="center" wrapText="1"/>
    </xf>
    <xf numFmtId="0" fontId="41" fillId="0" borderId="2" xfId="6" applyFont="1" applyBorder="1" applyAlignment="1" applyProtection="1">
      <alignment horizontal="center" vertical="center" wrapText="1"/>
    </xf>
    <xf numFmtId="9" fontId="30" fillId="0" borderId="1" xfId="2" applyFont="1" applyBorder="1" applyAlignment="1">
      <alignment horizontal="center" vertical="center" wrapText="1"/>
    </xf>
    <xf numFmtId="9" fontId="30" fillId="0" borderId="20" xfId="2" applyFont="1" applyBorder="1" applyAlignment="1">
      <alignment horizontal="center" vertical="center" wrapText="1"/>
    </xf>
    <xf numFmtId="9" fontId="30" fillId="0" borderId="2" xfId="2" applyFont="1" applyBorder="1" applyAlignment="1">
      <alignment horizontal="center" vertical="center" wrapText="1"/>
    </xf>
    <xf numFmtId="9" fontId="41" fillId="0" borderId="1" xfId="6" applyNumberFormat="1" applyFont="1" applyBorder="1" applyAlignment="1" applyProtection="1">
      <alignment horizontal="center" vertical="center" wrapText="1"/>
    </xf>
    <xf numFmtId="9" fontId="41" fillId="0" borderId="20" xfId="6" applyNumberFormat="1" applyFont="1" applyBorder="1" applyAlignment="1" applyProtection="1">
      <alignment horizontal="center" vertical="center" wrapText="1"/>
    </xf>
    <xf numFmtId="9" fontId="41" fillId="0" borderId="2" xfId="6" applyNumberFormat="1" applyFont="1" applyBorder="1" applyAlignment="1" applyProtection="1">
      <alignment horizontal="center" vertical="center" wrapText="1"/>
    </xf>
    <xf numFmtId="0" fontId="1" fillId="0" borderId="1"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 xfId="0" applyFont="1" applyBorder="1" applyAlignment="1">
      <alignment horizontal="center" vertical="center" wrapText="1"/>
    </xf>
    <xf numFmtId="0" fontId="31" fillId="22" borderId="2" xfId="0" applyFont="1" applyFill="1" applyBorder="1" applyAlignment="1">
      <alignment horizontal="center" vertical="center" wrapText="1"/>
    </xf>
    <xf numFmtId="0" fontId="30" fillId="0" borderId="1" xfId="0" applyFont="1" applyBorder="1" applyAlignment="1">
      <alignment horizontal="left" vertical="center" wrapText="1"/>
    </xf>
    <xf numFmtId="0" fontId="40" fillId="20" borderId="15" xfId="0" applyFont="1" applyFill="1" applyBorder="1" applyAlignment="1">
      <alignment horizontal="center" vertical="center"/>
    </xf>
    <xf numFmtId="0" fontId="40" fillId="20" borderId="9" xfId="0" applyFont="1" applyFill="1" applyBorder="1" applyAlignment="1">
      <alignment horizontal="center" vertical="center"/>
    </xf>
    <xf numFmtId="0" fontId="40" fillId="20" borderId="10" xfId="0" applyFont="1" applyFill="1" applyBorder="1" applyAlignment="1">
      <alignment horizontal="center" vertical="center"/>
    </xf>
    <xf numFmtId="0" fontId="31" fillId="12" borderId="1"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31" fillId="21" borderId="2" xfId="0" applyFont="1" applyFill="1" applyBorder="1" applyAlignment="1">
      <alignment horizontal="center" vertical="center" wrapText="1"/>
    </xf>
    <xf numFmtId="0" fontId="31" fillId="21" borderId="15" xfId="0" applyFont="1" applyFill="1" applyBorder="1" applyAlignment="1">
      <alignment horizontal="center" vertical="center" wrapText="1"/>
    </xf>
    <xf numFmtId="0" fontId="31" fillId="21" borderId="10" xfId="0" applyFont="1" applyFill="1" applyBorder="1" applyAlignment="1">
      <alignment horizontal="center" vertical="center" wrapText="1"/>
    </xf>
    <xf numFmtId="0" fontId="40" fillId="21" borderId="15" xfId="0" applyFont="1" applyFill="1" applyBorder="1" applyAlignment="1">
      <alignment horizontal="center" vertical="center"/>
    </xf>
    <xf numFmtId="0" fontId="40" fillId="21" borderId="9" xfId="0" applyFont="1" applyFill="1" applyBorder="1" applyAlignment="1">
      <alignment horizontal="center" vertical="center"/>
    </xf>
    <xf numFmtId="0" fontId="40" fillId="21" borderId="10" xfId="0" applyFont="1" applyFill="1" applyBorder="1" applyAlignment="1">
      <alignment horizontal="center" vertical="center"/>
    </xf>
    <xf numFmtId="0" fontId="40" fillId="12" borderId="15" xfId="0" applyFont="1" applyFill="1" applyBorder="1" applyAlignment="1">
      <alignment horizontal="center" vertical="center"/>
    </xf>
    <xf numFmtId="0" fontId="40" fillId="12" borderId="9" xfId="0" applyFont="1" applyFill="1" applyBorder="1" applyAlignment="1">
      <alignment horizontal="center" vertical="center"/>
    </xf>
    <xf numFmtId="0" fontId="40" fillId="12" borderId="10" xfId="0" applyFont="1" applyFill="1" applyBorder="1" applyAlignment="1">
      <alignment horizontal="center" vertical="center"/>
    </xf>
    <xf numFmtId="0" fontId="29" fillId="20" borderId="1" xfId="0" applyFont="1" applyFill="1" applyBorder="1" applyAlignment="1">
      <alignment horizontal="center" vertical="center" wrapText="1"/>
    </xf>
    <xf numFmtId="0" fontId="29" fillId="20" borderId="2" xfId="0" applyFont="1" applyFill="1" applyBorder="1" applyAlignment="1">
      <alignment horizontal="center" vertical="center" wrapText="1"/>
    </xf>
    <xf numFmtId="0" fontId="31" fillId="20" borderId="2" xfId="0" applyFont="1" applyFill="1" applyBorder="1" applyAlignment="1">
      <alignment horizontal="center" vertical="center" wrapText="1"/>
    </xf>
    <xf numFmtId="0" fontId="31" fillId="20" borderId="15" xfId="0" applyFont="1" applyFill="1" applyBorder="1" applyAlignment="1">
      <alignment horizontal="center" vertical="center" wrapText="1"/>
    </xf>
    <xf numFmtId="0" fontId="31" fillId="20" borderId="10" xfId="0" applyFont="1" applyFill="1" applyBorder="1" applyAlignment="1">
      <alignment horizontal="center" vertical="center" wrapText="1"/>
    </xf>
    <xf numFmtId="9" fontId="31" fillId="12" borderId="1" xfId="2" applyFont="1" applyFill="1" applyBorder="1" applyAlignment="1">
      <alignment horizontal="center" vertical="center" wrapText="1"/>
    </xf>
    <xf numFmtId="9" fontId="31" fillId="12" borderId="2" xfId="2" applyFont="1" applyFill="1" applyBorder="1" applyAlignment="1">
      <alignment horizontal="center" vertical="center" wrapText="1"/>
    </xf>
    <xf numFmtId="0" fontId="43" fillId="12" borderId="16" xfId="0" applyFont="1" applyFill="1" applyBorder="1" applyAlignment="1">
      <alignment horizontal="center" vertical="center"/>
    </xf>
    <xf numFmtId="0" fontId="8" fillId="20" borderId="16"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4" fillId="16" borderId="16" xfId="0" applyFont="1" applyFill="1" applyBorder="1" applyAlignment="1">
      <alignment horizontal="center" vertical="center" wrapText="1"/>
    </xf>
    <xf numFmtId="0" fontId="4" fillId="0" borderId="16" xfId="0" applyFont="1" applyBorder="1" applyAlignment="1">
      <alignment horizontal="center" vertical="center" wrapText="1"/>
    </xf>
    <xf numFmtId="0" fontId="43" fillId="20" borderId="16" xfId="0" applyFont="1" applyFill="1" applyBorder="1" applyAlignment="1">
      <alignment horizontal="center" vertical="center"/>
    </xf>
    <xf numFmtId="0" fontId="43" fillId="21" borderId="16" xfId="0" applyFont="1" applyFill="1" applyBorder="1" applyAlignment="1">
      <alignment horizontal="center" vertical="center"/>
    </xf>
    <xf numFmtId="0" fontId="8" fillId="12" borderId="16" xfId="0" applyFont="1" applyFill="1" applyBorder="1" applyAlignment="1">
      <alignment horizontal="center" vertical="center" wrapText="1"/>
    </xf>
    <xf numFmtId="0" fontId="8" fillId="22" borderId="16" xfId="0" applyFont="1" applyFill="1" applyBorder="1" applyAlignment="1">
      <alignment horizontal="center" vertical="center" wrapText="1"/>
    </xf>
    <xf numFmtId="0" fontId="8" fillId="22" borderId="1" xfId="0" applyFont="1" applyFill="1" applyBorder="1" applyAlignment="1">
      <alignment horizontal="center" vertical="center" wrapText="1"/>
    </xf>
    <xf numFmtId="0" fontId="4" fillId="20" borderId="16" xfId="0" applyFont="1" applyFill="1" applyBorder="1" applyAlignment="1">
      <alignment horizontal="center" vertical="center" wrapText="1"/>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8" fillId="21" borderId="16" xfId="0" applyFont="1" applyFill="1" applyBorder="1" applyAlignment="1">
      <alignment horizontal="center" vertical="center" wrapText="1"/>
    </xf>
    <xf numFmtId="0" fontId="8" fillId="21" borderId="1" xfId="0" applyFont="1" applyFill="1" applyBorder="1" applyAlignment="1">
      <alignment horizontal="center" vertical="center" wrapText="1"/>
    </xf>
    <xf numFmtId="0" fontId="13" fillId="0" borderId="20" xfId="0" applyFont="1" applyBorder="1" applyAlignment="1">
      <alignment horizontal="center" vertical="center"/>
    </xf>
    <xf numFmtId="0" fontId="13" fillId="0" borderId="20" xfId="0" applyFont="1" applyBorder="1" applyAlignment="1">
      <alignment horizontal="center" vertical="center" wrapText="1"/>
    </xf>
    <xf numFmtId="9" fontId="44" fillId="3" borderId="1" xfId="0" applyNumberFormat="1" applyFont="1" applyFill="1" applyBorder="1" applyAlignment="1">
      <alignment horizontal="center" vertical="center" wrapText="1"/>
    </xf>
    <xf numFmtId="9" fontId="44" fillId="3" borderId="2" xfId="0" applyNumberFormat="1" applyFont="1" applyFill="1" applyBorder="1" applyAlignment="1">
      <alignment horizontal="center" vertical="center" wrapText="1"/>
    </xf>
    <xf numFmtId="0" fontId="47" fillId="3" borderId="2" xfId="0" applyFont="1" applyFill="1" applyBorder="1" applyAlignment="1">
      <alignment horizontal="left" vertical="center" wrapText="1"/>
    </xf>
    <xf numFmtId="0" fontId="47" fillId="3" borderId="1" xfId="0" applyFont="1" applyFill="1" applyBorder="1" applyAlignment="1">
      <alignment horizontal="left" vertical="center" wrapText="1"/>
    </xf>
    <xf numFmtId="0" fontId="43" fillId="20" borderId="16" xfId="5" applyFont="1" applyFill="1" applyBorder="1" applyAlignment="1">
      <alignment horizontal="center" vertical="center"/>
    </xf>
    <xf numFmtId="0" fontId="43" fillId="21" borderId="16" xfId="5" applyFont="1" applyFill="1" applyBorder="1" applyAlignment="1">
      <alignment horizontal="center" vertical="center"/>
    </xf>
    <xf numFmtId="0" fontId="43" fillId="21" borderId="15" xfId="5" applyFont="1" applyFill="1" applyBorder="1" applyAlignment="1">
      <alignment horizontal="center" vertical="center"/>
    </xf>
    <xf numFmtId="0" fontId="43" fillId="12" borderId="28" xfId="5" applyFont="1" applyFill="1" applyBorder="1" applyAlignment="1">
      <alignment horizontal="center" vertical="center"/>
    </xf>
    <xf numFmtId="0" fontId="43" fillId="12" borderId="50" xfId="5" applyFont="1" applyFill="1" applyBorder="1" applyAlignment="1">
      <alignment horizontal="center" vertical="center"/>
    </xf>
    <xf numFmtId="0" fontId="43" fillId="12" borderId="35" xfId="5" applyFont="1" applyFill="1" applyBorder="1" applyAlignment="1">
      <alignment horizontal="center" vertical="center"/>
    </xf>
    <xf numFmtId="0" fontId="8" fillId="22" borderId="16" xfId="5" applyFont="1" applyFill="1" applyBorder="1" applyAlignment="1">
      <alignment horizontal="center" vertical="center" wrapText="1"/>
    </xf>
    <xf numFmtId="0" fontId="8" fillId="22" borderId="1" xfId="5" applyFont="1" applyFill="1" applyBorder="1" applyAlignment="1">
      <alignment horizontal="center" vertical="center" wrapText="1"/>
    </xf>
    <xf numFmtId="0" fontId="4" fillId="20" borderId="16" xfId="5" applyFont="1" applyFill="1" applyBorder="1" applyAlignment="1">
      <alignment horizontal="center" vertical="center" wrapText="1"/>
    </xf>
    <xf numFmtId="0" fontId="8" fillId="20" borderId="16" xfId="5" applyFont="1" applyFill="1" applyBorder="1" applyAlignment="1">
      <alignment horizontal="center" vertical="center" wrapText="1"/>
    </xf>
    <xf numFmtId="0" fontId="8" fillId="20" borderId="1" xfId="5" applyFont="1" applyFill="1" applyBorder="1" applyAlignment="1">
      <alignment horizontal="center" vertical="center" wrapText="1"/>
    </xf>
    <xf numFmtId="0" fontId="8" fillId="21" borderId="16" xfId="5" applyFont="1" applyFill="1" applyBorder="1" applyAlignment="1">
      <alignment horizontal="center" vertical="center" wrapText="1"/>
    </xf>
    <xf numFmtId="0" fontId="8" fillId="21" borderId="1" xfId="5" applyFont="1" applyFill="1" applyBorder="1" applyAlignment="1">
      <alignment horizontal="center" vertical="center" wrapText="1"/>
    </xf>
    <xf numFmtId="0" fontId="8" fillId="12" borderId="2" xfId="5" applyFont="1" applyFill="1" applyBorder="1" applyAlignment="1">
      <alignment horizontal="center" vertical="center" wrapText="1"/>
    </xf>
    <xf numFmtId="0" fontId="8" fillId="12" borderId="16" xfId="5" applyFont="1" applyFill="1" applyBorder="1" applyAlignment="1">
      <alignment horizontal="center" vertical="center" wrapText="1"/>
    </xf>
    <xf numFmtId="0" fontId="8" fillId="12" borderId="7" xfId="5" applyFont="1" applyFill="1" applyBorder="1" applyAlignment="1">
      <alignment horizontal="center" vertical="center" wrapText="1"/>
    </xf>
    <xf numFmtId="0" fontId="8" fillId="12" borderId="15" xfId="5" applyFont="1" applyFill="1" applyBorder="1" applyAlignment="1">
      <alignment horizontal="center" vertical="center" wrapText="1"/>
    </xf>
    <xf numFmtId="0" fontId="8" fillId="12" borderId="51" xfId="5" applyFont="1" applyFill="1" applyBorder="1" applyAlignment="1">
      <alignment horizontal="center" vertical="center" wrapText="1"/>
    </xf>
    <xf numFmtId="0" fontId="8" fillId="12" borderId="52" xfId="5" applyFont="1" applyFill="1" applyBorder="1" applyAlignment="1">
      <alignment horizontal="center" vertical="center" wrapText="1"/>
    </xf>
    <xf numFmtId="0" fontId="8" fillId="12" borderId="17" xfId="5" applyFont="1" applyFill="1" applyBorder="1" applyAlignment="1">
      <alignment horizontal="center" vertical="center" wrapText="1"/>
    </xf>
    <xf numFmtId="0" fontId="6" fillId="0" borderId="1" xfId="5" applyBorder="1" applyAlignment="1">
      <alignment horizontal="center" vertical="center"/>
    </xf>
    <xf numFmtId="0" fontId="6" fillId="0" borderId="20" xfId="5" applyBorder="1" applyAlignment="1">
      <alignment horizontal="center" vertical="center"/>
    </xf>
    <xf numFmtId="0" fontId="6" fillId="0" borderId="2" xfId="5" applyBorder="1" applyAlignment="1">
      <alignment horizontal="center" vertical="center"/>
    </xf>
    <xf numFmtId="0" fontId="6" fillId="0" borderId="1" xfId="5" applyBorder="1" applyAlignment="1">
      <alignment horizontal="center" vertical="center" wrapText="1"/>
    </xf>
    <xf numFmtId="0" fontId="6" fillId="0" borderId="20" xfId="5" applyBorder="1" applyAlignment="1">
      <alignment horizontal="center" vertical="center" wrapText="1"/>
    </xf>
    <xf numFmtId="0" fontId="6" fillId="0" borderId="2" xfId="5" applyBorder="1" applyAlignment="1">
      <alignment horizontal="center" vertical="center" wrapText="1"/>
    </xf>
    <xf numFmtId="0" fontId="8" fillId="22" borderId="20" xfId="5" applyFont="1" applyFill="1" applyBorder="1" applyAlignment="1">
      <alignment horizontal="center" vertical="center" wrapText="1"/>
    </xf>
    <xf numFmtId="0" fontId="8" fillId="22" borderId="2" xfId="5" applyFont="1" applyFill="1" applyBorder="1" applyAlignment="1">
      <alignment horizontal="center" vertical="center" wrapText="1"/>
    </xf>
    <xf numFmtId="0" fontId="6" fillId="0" borderId="1" xfId="5" applyBorder="1" applyAlignment="1">
      <alignment horizontal="left" vertical="center" wrapText="1"/>
    </xf>
    <xf numFmtId="0" fontId="6" fillId="0" borderId="2" xfId="5" applyBorder="1" applyAlignment="1">
      <alignment horizontal="left" vertical="center" wrapText="1"/>
    </xf>
    <xf numFmtId="9" fontId="6" fillId="0" borderId="1" xfId="5" applyNumberFormat="1" applyBorder="1" applyAlignment="1">
      <alignment horizontal="center" vertical="center"/>
    </xf>
    <xf numFmtId="9" fontId="6" fillId="0" borderId="2" xfId="5" applyNumberFormat="1" applyBorder="1" applyAlignment="1">
      <alignment horizontal="center" vertical="center"/>
    </xf>
    <xf numFmtId="0" fontId="6" fillId="22" borderId="1" xfId="5" applyFill="1" applyBorder="1" applyAlignment="1">
      <alignment horizontal="center" vertical="center" wrapText="1"/>
    </xf>
    <xf numFmtId="0" fontId="6" fillId="22" borderId="2" xfId="5" applyFill="1" applyBorder="1" applyAlignment="1">
      <alignment horizontal="center" vertical="center" wrapText="1"/>
    </xf>
    <xf numFmtId="0" fontId="26" fillId="0" borderId="21" xfId="20" applyFill="1" applyBorder="1" applyAlignment="1">
      <alignment horizontal="center" vertical="center" wrapText="1"/>
    </xf>
    <xf numFmtId="0" fontId="26" fillId="0" borderId="7" xfId="20" applyFill="1" applyBorder="1" applyAlignment="1">
      <alignment horizontal="center" vertical="center" wrapText="1"/>
    </xf>
    <xf numFmtId="0" fontId="26" fillId="0" borderId="27" xfId="20" applyFill="1" applyBorder="1" applyAlignment="1">
      <alignment horizontal="center" vertical="center" wrapText="1"/>
    </xf>
    <xf numFmtId="0" fontId="26" fillId="0" borderId="13" xfId="20" applyFill="1" applyBorder="1" applyAlignment="1">
      <alignment horizontal="center" vertical="center" wrapText="1"/>
    </xf>
    <xf numFmtId="0" fontId="26" fillId="0" borderId="34" xfId="20" applyFill="1" applyBorder="1" applyAlignment="1">
      <alignment horizontal="center" vertical="center" wrapText="1"/>
    </xf>
    <xf numFmtId="9" fontId="1" fillId="32" borderId="1" xfId="2" applyFont="1" applyFill="1" applyBorder="1" applyAlignment="1">
      <alignment horizontal="center" vertical="center"/>
    </xf>
    <xf numFmtId="9" fontId="1" fillId="32" borderId="20" xfId="2" applyFont="1" applyFill="1" applyBorder="1" applyAlignment="1">
      <alignment horizontal="center" vertical="center"/>
    </xf>
    <xf numFmtId="9" fontId="1" fillId="32" borderId="2" xfId="2" applyFont="1" applyFill="1" applyBorder="1" applyAlignment="1">
      <alignment horizontal="center" vertical="center"/>
    </xf>
    <xf numFmtId="0" fontId="9" fillId="22" borderId="4" xfId="5" applyFont="1" applyFill="1" applyBorder="1" applyAlignment="1">
      <alignment horizontal="left" vertical="center" wrapText="1"/>
    </xf>
    <xf numFmtId="0" fontId="9" fillId="22" borderId="21" xfId="5" applyFont="1" applyFill="1" applyBorder="1" applyAlignment="1">
      <alignment horizontal="left" vertical="center" wrapText="1"/>
    </xf>
    <xf numFmtId="0" fontId="9" fillId="22" borderId="7" xfId="5" applyFont="1" applyFill="1" applyBorder="1" applyAlignment="1">
      <alignment horizontal="left" vertical="center" wrapText="1"/>
    </xf>
    <xf numFmtId="0" fontId="26" fillId="0" borderId="30" xfId="20" applyFill="1" applyBorder="1" applyAlignment="1">
      <alignment horizontal="center" vertical="center" wrapText="1"/>
    </xf>
    <xf numFmtId="0" fontId="26" fillId="0" borderId="52" xfId="20" applyFill="1" applyBorder="1" applyAlignment="1">
      <alignment horizontal="center" vertical="center" wrapText="1"/>
    </xf>
    <xf numFmtId="0" fontId="26" fillId="0" borderId="51" xfId="20" applyFill="1" applyBorder="1" applyAlignment="1">
      <alignment horizontal="center" vertical="center" wrapText="1"/>
    </xf>
    <xf numFmtId="0" fontId="26" fillId="0" borderId="17" xfId="20" applyFill="1" applyBorder="1" applyAlignment="1">
      <alignment horizontal="center" vertical="center" wrapText="1"/>
    </xf>
    <xf numFmtId="0" fontId="26" fillId="0" borderId="11" xfId="20" applyFill="1" applyBorder="1" applyAlignment="1">
      <alignment horizontal="center" vertical="center" wrapText="1"/>
    </xf>
    <xf numFmtId="0" fontId="44" fillId="0" borderId="16" xfId="0" applyFont="1" applyBorder="1" applyAlignment="1">
      <alignment horizontal="left" vertical="center" wrapText="1"/>
    </xf>
    <xf numFmtId="0" fontId="0" fillId="0" borderId="1" xfId="5" applyFont="1" applyBorder="1" applyAlignment="1">
      <alignment horizontal="left" vertical="center" wrapText="1"/>
    </xf>
    <xf numFmtId="0" fontId="6" fillId="0" borderId="16" xfId="5" applyBorder="1" applyAlignment="1">
      <alignment horizontal="center" vertical="center"/>
    </xf>
    <xf numFmtId="0" fontId="6" fillId="0" borderId="16" xfId="5" applyBorder="1" applyAlignment="1">
      <alignment horizontal="center" vertical="center" wrapText="1"/>
    </xf>
    <xf numFmtId="0" fontId="6" fillId="0" borderId="16" xfId="5" applyBorder="1" applyAlignment="1">
      <alignment horizontal="center"/>
    </xf>
    <xf numFmtId="9" fontId="1" fillId="0" borderId="1" xfId="2" applyFont="1" applyFill="1" applyBorder="1" applyAlignment="1">
      <alignment horizontal="center" vertical="center"/>
    </xf>
    <xf numFmtId="9" fontId="1" fillId="0" borderId="2" xfId="2" applyFont="1" applyFill="1" applyBorder="1" applyAlignment="1">
      <alignment horizontal="center" vertical="center"/>
    </xf>
    <xf numFmtId="0" fontId="6" fillId="0" borderId="4" xfId="5" applyBorder="1" applyAlignment="1">
      <alignment horizontal="center" vertical="center" wrapText="1"/>
    </xf>
    <xf numFmtId="0" fontId="6" fillId="0" borderId="7" xfId="5" applyBorder="1" applyAlignment="1">
      <alignment horizontal="center" vertical="center" wrapText="1"/>
    </xf>
    <xf numFmtId="0" fontId="0" fillId="0" borderId="16" xfId="5" applyFont="1" applyBorder="1" applyAlignment="1">
      <alignment horizontal="left" vertical="center" wrapText="1"/>
    </xf>
    <xf numFmtId="0" fontId="6" fillId="0" borderId="16" xfId="5" applyBorder="1" applyAlignment="1">
      <alignment horizontal="left" vertical="center" wrapText="1"/>
    </xf>
    <xf numFmtId="9" fontId="1" fillId="0" borderId="16" xfId="2" applyFont="1" applyFill="1" applyBorder="1" applyAlignment="1">
      <alignment horizontal="center" vertical="center"/>
    </xf>
    <xf numFmtId="0" fontId="37" fillId="0" borderId="15" xfId="5" applyFont="1" applyBorder="1" applyAlignment="1">
      <alignment horizontal="center" vertical="center" wrapText="1"/>
    </xf>
    <xf numFmtId="0" fontId="6" fillId="0" borderId="15" xfId="5" applyBorder="1" applyAlignment="1">
      <alignment horizontal="center" vertical="center" wrapText="1"/>
    </xf>
    <xf numFmtId="0" fontId="31" fillId="0" borderId="51" xfId="5" applyFont="1" applyFill="1" applyBorder="1" applyAlignment="1">
      <alignment horizontal="center" vertical="center" wrapText="1"/>
    </xf>
    <xf numFmtId="0" fontId="8" fillId="0" borderId="52" xfId="5" applyFont="1" applyFill="1" applyBorder="1" applyAlignment="1">
      <alignment horizontal="center" vertical="center" wrapText="1"/>
    </xf>
    <xf numFmtId="0" fontId="8" fillId="0" borderId="17" xfId="5" applyFont="1" applyFill="1" applyBorder="1" applyAlignment="1">
      <alignment horizontal="center" vertical="center" wrapText="1"/>
    </xf>
    <xf numFmtId="0" fontId="8" fillId="0" borderId="11" xfId="5" applyFont="1" applyFill="1" applyBorder="1" applyAlignment="1">
      <alignment horizontal="center" vertical="center" wrapText="1"/>
    </xf>
    <xf numFmtId="0" fontId="6" fillId="0" borderId="5" xfId="5" applyBorder="1" applyAlignment="1">
      <alignment horizontal="center" vertical="center" wrapText="1"/>
    </xf>
    <xf numFmtId="0" fontId="6" fillId="0" borderId="0" xfId="5" applyAlignment="1">
      <alignment horizontal="center" vertical="center" wrapText="1"/>
    </xf>
    <xf numFmtId="0" fontId="6" fillId="0" borderId="3" xfId="5" applyBorder="1" applyAlignment="1">
      <alignment horizontal="center" vertical="center" wrapText="1"/>
    </xf>
    <xf numFmtId="0" fontId="13" fillId="0" borderId="16" xfId="0" applyFont="1" applyBorder="1" applyAlignment="1">
      <alignment horizontal="left" vertical="center" wrapText="1"/>
    </xf>
    <xf numFmtId="0" fontId="0" fillId="0" borderId="32" xfId="5" applyFont="1" applyBorder="1" applyAlignment="1">
      <alignment horizontal="center" vertical="center" wrapText="1"/>
    </xf>
    <xf numFmtId="0" fontId="6" fillId="0" borderId="53" xfId="5" applyBorder="1" applyAlignment="1">
      <alignment horizontal="center" vertical="center" wrapText="1"/>
    </xf>
    <xf numFmtId="0" fontId="6" fillId="0" borderId="37" xfId="5" applyBorder="1" applyAlignment="1">
      <alignment horizontal="center" vertical="center" wrapText="1"/>
    </xf>
    <xf numFmtId="0" fontId="9" fillId="0" borderId="51" xfId="5" applyFont="1" applyBorder="1" applyAlignment="1">
      <alignment horizontal="center" vertical="center" wrapText="1"/>
    </xf>
    <xf numFmtId="0" fontId="6" fillId="0" borderId="52" xfId="5" applyBorder="1" applyAlignment="1">
      <alignment horizontal="center" vertical="center" wrapText="1"/>
    </xf>
    <xf numFmtId="0" fontId="6" fillId="0" borderId="51" xfId="5" applyBorder="1" applyAlignment="1">
      <alignment horizontal="center" vertical="center" wrapText="1"/>
    </xf>
    <xf numFmtId="0" fontId="6" fillId="0" borderId="17" xfId="5" applyBorder="1" applyAlignment="1">
      <alignment horizontal="center" vertical="center" wrapText="1"/>
    </xf>
    <xf numFmtId="0" fontId="6" fillId="0" borderId="11" xfId="5" applyBorder="1" applyAlignment="1">
      <alignment horizontal="center" vertical="center" wrapText="1"/>
    </xf>
    <xf numFmtId="0" fontId="1" fillId="0" borderId="1" xfId="0" applyFont="1" applyBorder="1" applyAlignment="1">
      <alignment horizontal="left" vertical="top" wrapText="1"/>
    </xf>
    <xf numFmtId="0" fontId="30" fillId="0" borderId="20" xfId="0" applyFont="1" applyBorder="1" applyAlignment="1">
      <alignment horizontal="left" vertical="top" wrapText="1"/>
    </xf>
    <xf numFmtId="0" fontId="30" fillId="0" borderId="2" xfId="0" applyFont="1" applyBorder="1" applyAlignment="1">
      <alignment horizontal="left" vertical="top" wrapText="1"/>
    </xf>
    <xf numFmtId="0" fontId="5" fillId="0" borderId="1" xfId="0" applyFont="1" applyBorder="1" applyAlignment="1">
      <alignment horizontal="left" vertical="top" wrapText="1"/>
    </xf>
    <xf numFmtId="0" fontId="34" fillId="0" borderId="20" xfId="0" applyFont="1" applyBorder="1" applyAlignment="1">
      <alignment horizontal="left" vertical="top" wrapText="1"/>
    </xf>
    <xf numFmtId="0" fontId="34" fillId="0" borderId="2" xfId="0" applyFont="1" applyBorder="1" applyAlignment="1">
      <alignment horizontal="left" vertical="top" wrapText="1"/>
    </xf>
    <xf numFmtId="0" fontId="34" fillId="0" borderId="1" xfId="0" applyFont="1" applyBorder="1" applyAlignment="1">
      <alignment horizontal="center" vertical="center" wrapText="1"/>
    </xf>
    <xf numFmtId="0" fontId="34" fillId="0" borderId="20"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 xfId="0" applyFont="1" applyBorder="1" applyAlignment="1">
      <alignment horizontal="left" vertical="center" wrapText="1"/>
    </xf>
    <xf numFmtId="0" fontId="34" fillId="0" borderId="2" xfId="0" applyFont="1" applyBorder="1" applyAlignment="1">
      <alignment horizontal="left" vertical="center" wrapText="1"/>
    </xf>
    <xf numFmtId="0" fontId="34" fillId="0" borderId="1" xfId="0" applyFont="1" applyBorder="1" applyAlignment="1">
      <alignment horizontal="center" vertical="center" textRotation="90" wrapText="1"/>
    </xf>
    <xf numFmtId="0" fontId="34" fillId="0" borderId="2" xfId="0" applyFont="1" applyBorder="1" applyAlignment="1">
      <alignment horizontal="center" vertical="center" textRotation="90" wrapText="1"/>
    </xf>
    <xf numFmtId="49" fontId="34" fillId="0" borderId="1" xfId="0" applyNumberFormat="1" applyFont="1" applyBorder="1" applyAlignment="1">
      <alignment horizontal="left" vertical="center" wrapText="1"/>
    </xf>
    <xf numFmtId="49" fontId="34" fillId="0" borderId="2" xfId="0" applyNumberFormat="1" applyFont="1" applyBorder="1" applyAlignment="1">
      <alignment horizontal="left" vertical="center" wrapText="1"/>
    </xf>
    <xf numFmtId="0" fontId="34" fillId="0" borderId="6" xfId="0" applyFont="1" applyBorder="1" applyAlignment="1">
      <alignment horizontal="center" vertical="center"/>
    </xf>
    <xf numFmtId="0" fontId="34" fillId="0" borderId="19" xfId="0" applyFont="1" applyBorder="1" applyAlignment="1">
      <alignment horizontal="center" vertical="center"/>
    </xf>
    <xf numFmtId="0" fontId="34" fillId="0" borderId="8" xfId="0" applyFont="1" applyBorder="1" applyAlignment="1">
      <alignment horizontal="center" vertical="center"/>
    </xf>
    <xf numFmtId="0" fontId="34" fillId="0" borderId="16" xfId="0" applyFont="1" applyBorder="1" applyAlignment="1">
      <alignment horizontal="center" vertical="center" wrapText="1"/>
    </xf>
    <xf numFmtId="0" fontId="34" fillId="0" borderId="1" xfId="0" applyFont="1" applyBorder="1" applyAlignment="1">
      <alignment horizontal="center" vertical="center"/>
    </xf>
    <xf numFmtId="0" fontId="34" fillId="0" borderId="20" xfId="0" applyFont="1" applyBorder="1" applyAlignment="1">
      <alignment horizontal="center" vertical="center"/>
    </xf>
    <xf numFmtId="0" fontId="34" fillId="0" borderId="2" xfId="0" applyFont="1" applyBorder="1" applyAlignment="1">
      <alignment horizontal="center" vertical="center"/>
    </xf>
    <xf numFmtId="0" fontId="34" fillId="0" borderId="20" xfId="0" applyFont="1" applyBorder="1" applyAlignment="1">
      <alignment horizontal="left" vertical="center" wrapText="1"/>
    </xf>
    <xf numFmtId="0" fontId="34" fillId="0" borderId="23" xfId="0" applyFont="1" applyBorder="1" applyAlignment="1">
      <alignment horizontal="left" vertical="center" wrapText="1"/>
    </xf>
    <xf numFmtId="0" fontId="37" fillId="22" borderId="26" xfId="0" applyFont="1" applyFill="1" applyBorder="1" applyAlignment="1">
      <alignment vertical="center"/>
    </xf>
    <xf numFmtId="0" fontId="37" fillId="22" borderId="20" xfId="0" applyFont="1" applyFill="1" applyBorder="1" applyAlignment="1">
      <alignment vertical="center"/>
    </xf>
    <xf numFmtId="0" fontId="37" fillId="22" borderId="2" xfId="0" applyFont="1" applyFill="1" applyBorder="1" applyAlignment="1">
      <alignment vertical="center"/>
    </xf>
    <xf numFmtId="0" fontId="36" fillId="0" borderId="16" xfId="0" applyFont="1" applyBorder="1" applyAlignment="1">
      <alignment horizontal="center" vertical="center" wrapText="1"/>
    </xf>
    <xf numFmtId="0" fontId="36" fillId="0" borderId="1" xfId="0" applyFont="1" applyBorder="1" applyAlignment="1">
      <alignment horizontal="center" vertical="center" wrapText="1"/>
    </xf>
    <xf numFmtId="0" fontId="35" fillId="12" borderId="16" xfId="0" applyFont="1" applyFill="1" applyBorder="1" applyAlignment="1">
      <alignment horizontal="center" vertical="center" wrapText="1"/>
    </xf>
    <xf numFmtId="0" fontId="5" fillId="0" borderId="16" xfId="0" applyFont="1" applyBorder="1" applyAlignment="1">
      <alignment horizontal="center" vertical="center" wrapText="1"/>
    </xf>
    <xf numFmtId="0" fontId="34" fillId="0" borderId="16" xfId="0" applyFont="1" applyBorder="1" applyAlignment="1">
      <alignment horizontal="left" vertical="center" wrapText="1"/>
    </xf>
    <xf numFmtId="0" fontId="34" fillId="0" borderId="16" xfId="0" applyFont="1" applyBorder="1" applyAlignment="1">
      <alignment horizontal="center" vertical="center" textRotation="90" wrapText="1"/>
    </xf>
    <xf numFmtId="0" fontId="34" fillId="0" borderId="6" xfId="0" applyFont="1" applyBorder="1" applyAlignment="1">
      <alignment horizontal="left" vertical="center" wrapText="1"/>
    </xf>
    <xf numFmtId="0" fontId="34" fillId="0" borderId="8" xfId="0" applyFont="1" applyBorder="1" applyAlignment="1">
      <alignment horizontal="left" vertical="center" wrapText="1"/>
    </xf>
    <xf numFmtId="0" fontId="35" fillId="21" borderId="16" xfId="0" applyFont="1" applyFill="1" applyBorder="1" applyAlignment="1">
      <alignment horizontal="center" vertical="center" wrapText="1"/>
    </xf>
    <xf numFmtId="0" fontId="35" fillId="21" borderId="1" xfId="0" applyFont="1" applyFill="1" applyBorder="1" applyAlignment="1">
      <alignment horizontal="center" vertical="center" wrapText="1"/>
    </xf>
    <xf numFmtId="0" fontId="35" fillId="21" borderId="15" xfId="0" applyFont="1" applyFill="1" applyBorder="1" applyAlignment="1">
      <alignment horizontal="center" vertical="center" wrapText="1"/>
    </xf>
    <xf numFmtId="0" fontId="35" fillId="21" borderId="10" xfId="0" applyFont="1" applyFill="1" applyBorder="1" applyAlignment="1">
      <alignment horizontal="center" vertical="center" wrapText="1"/>
    </xf>
    <xf numFmtId="0" fontId="35" fillId="21" borderId="2" xfId="0" applyFont="1" applyFill="1" applyBorder="1" applyAlignment="1">
      <alignment horizontal="center" vertical="center" wrapText="1"/>
    </xf>
    <xf numFmtId="0" fontId="35" fillId="22" borderId="1" xfId="0" applyFont="1" applyFill="1" applyBorder="1" applyAlignment="1">
      <alignment horizontal="center" vertical="center" wrapText="1"/>
    </xf>
    <xf numFmtId="0" fontId="35" fillId="22" borderId="2" xfId="0" applyFont="1" applyFill="1" applyBorder="1" applyAlignment="1">
      <alignment horizontal="center" vertical="center" wrapText="1"/>
    </xf>
    <xf numFmtId="0" fontId="35" fillId="20" borderId="16" xfId="0" applyFont="1" applyFill="1" applyBorder="1" applyAlignment="1">
      <alignment horizontal="center" vertical="center" wrapText="1"/>
    </xf>
    <xf numFmtId="0" fontId="35" fillId="20" borderId="1" xfId="0" applyFont="1" applyFill="1" applyBorder="1" applyAlignment="1">
      <alignment horizontal="center" vertical="center" wrapText="1"/>
    </xf>
    <xf numFmtId="0" fontId="35" fillId="20" borderId="16" xfId="0" applyFont="1" applyFill="1" applyBorder="1" applyAlignment="1">
      <alignment horizontal="center" vertical="center"/>
    </xf>
    <xf numFmtId="0" fontId="35" fillId="21" borderId="16" xfId="0" applyFont="1" applyFill="1" applyBorder="1" applyAlignment="1">
      <alignment horizontal="center" vertical="center"/>
    </xf>
    <xf numFmtId="0" fontId="35" fillId="12" borderId="16" xfId="0" applyFont="1" applyFill="1" applyBorder="1" applyAlignment="1">
      <alignment horizontal="center" vertical="center"/>
    </xf>
    <xf numFmtId="0" fontId="0" fillId="0" borderId="1" xfId="0" applyFont="1" applyBorder="1" applyAlignment="1">
      <alignment horizontal="center" vertical="center"/>
    </xf>
    <xf numFmtId="0" fontId="0" fillId="0" borderId="20" xfId="0" applyFont="1" applyBorder="1" applyAlignment="1">
      <alignment horizontal="center" vertical="center"/>
    </xf>
    <xf numFmtId="0" fontId="0" fillId="0" borderId="2" xfId="0" applyFont="1" applyBorder="1" applyAlignment="1">
      <alignment horizontal="center" vertical="center"/>
    </xf>
    <xf numFmtId="0" fontId="45" fillId="0" borderId="16" xfId="0" applyFont="1" applyBorder="1" applyAlignment="1">
      <alignment horizontal="center" vertical="center" wrapText="1"/>
    </xf>
    <xf numFmtId="0" fontId="0" fillId="0" borderId="16" xfId="0" applyFont="1" applyBorder="1" applyAlignment="1">
      <alignment horizontal="center"/>
    </xf>
    <xf numFmtId="0" fontId="0" fillId="0" borderId="1"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 xfId="0" applyFont="1" applyBorder="1" applyAlignment="1">
      <alignment horizontal="center" vertical="center" wrapText="1"/>
    </xf>
    <xf numFmtId="0" fontId="44" fillId="0" borderId="16" xfId="0" applyFont="1" applyBorder="1" applyAlignment="1">
      <alignment horizontal="center" vertical="center" wrapText="1"/>
    </xf>
    <xf numFmtId="0" fontId="0" fillId="0" borderId="16" xfId="0" applyFont="1" applyBorder="1" applyAlignment="1">
      <alignment horizontal="center" vertical="center"/>
    </xf>
    <xf numFmtId="0" fontId="45" fillId="3" borderId="16" xfId="0" applyFont="1" applyFill="1" applyBorder="1" applyAlignment="1">
      <alignment horizontal="center" vertical="center" wrapText="1"/>
    </xf>
    <xf numFmtId="0" fontId="0" fillId="0" borderId="16" xfId="0" applyFont="1" applyBorder="1" applyAlignment="1">
      <alignment horizontal="center" vertical="center" wrapText="1"/>
    </xf>
    <xf numFmtId="0" fontId="8" fillId="12" borderId="1" xfId="0" applyFont="1" applyFill="1" applyBorder="1" applyAlignment="1">
      <alignment horizontal="center" vertical="center" wrapText="1"/>
    </xf>
    <xf numFmtId="0" fontId="4" fillId="20" borderId="1" xfId="0" applyFont="1" applyFill="1" applyBorder="1" applyAlignment="1">
      <alignment horizontal="center" vertical="center" wrapText="1"/>
    </xf>
    <xf numFmtId="0" fontId="0" fillId="3" borderId="1" xfId="0" applyFont="1" applyFill="1" applyBorder="1" applyAlignment="1">
      <alignment horizontal="center" vertical="center"/>
    </xf>
    <xf numFmtId="0" fontId="0" fillId="3" borderId="20" xfId="0" applyFont="1" applyFill="1" applyBorder="1" applyAlignment="1">
      <alignment horizontal="center" vertical="center"/>
    </xf>
    <xf numFmtId="0" fontId="0" fillId="3" borderId="2" xfId="0" applyFont="1" applyFill="1" applyBorder="1" applyAlignment="1">
      <alignment horizontal="center" vertical="center"/>
    </xf>
    <xf numFmtId="0" fontId="0" fillId="3" borderId="16" xfId="0" applyFont="1" applyFill="1" applyBorder="1" applyAlignment="1">
      <alignment horizontal="center" vertical="center"/>
    </xf>
    <xf numFmtId="0" fontId="30" fillId="0" borderId="25" xfId="0" applyFont="1" applyBorder="1" applyAlignment="1">
      <alignment horizontal="center" vertical="center"/>
    </xf>
    <xf numFmtId="0" fontId="37" fillId="0" borderId="27"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34" xfId="0" applyFont="1" applyBorder="1" applyAlignment="1">
      <alignment horizontal="center" vertical="center" wrapText="1"/>
    </xf>
    <xf numFmtId="0" fontId="30" fillId="0" borderId="27" xfId="0" applyFont="1" applyBorder="1" applyAlignment="1">
      <alignment horizontal="center" vertical="center"/>
    </xf>
    <xf numFmtId="0" fontId="30" fillId="0" borderId="13" xfId="0" applyFont="1" applyBorder="1" applyAlignment="1">
      <alignment horizontal="center" vertical="center"/>
    </xf>
    <xf numFmtId="0" fontId="30" fillId="0" borderId="34" xfId="0" applyFont="1" applyBorder="1" applyAlignment="1">
      <alignment horizontal="center" vertical="center"/>
    </xf>
    <xf numFmtId="0" fontId="30" fillId="0" borderId="27" xfId="0" applyFont="1" applyBorder="1" applyAlignment="1">
      <alignment vertical="center"/>
    </xf>
    <xf numFmtId="0" fontId="30" fillId="0" borderId="13" xfId="0" applyFont="1" applyBorder="1" applyAlignment="1">
      <alignment vertical="center"/>
    </xf>
    <xf numFmtId="0" fontId="30" fillId="0" borderId="34" xfId="0" applyFont="1" applyBorder="1" applyAlignment="1">
      <alignment vertical="center"/>
    </xf>
    <xf numFmtId="0" fontId="30" fillId="0" borderId="27"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34" xfId="0" applyFont="1" applyBorder="1" applyAlignment="1">
      <alignment horizontal="center" vertical="center" wrapText="1"/>
    </xf>
    <xf numFmtId="0" fontId="30" fillId="0" borderId="25" xfId="0" applyFont="1" applyBorder="1" applyAlignment="1">
      <alignment horizontal="center" vertical="center" wrapText="1"/>
    </xf>
    <xf numFmtId="0" fontId="30" fillId="0" borderId="29" xfId="0" applyFont="1" applyBorder="1" applyAlignment="1">
      <alignment horizontal="center" vertical="center" wrapText="1"/>
    </xf>
    <xf numFmtId="0" fontId="30" fillId="0" borderId="31" xfId="0" applyFont="1" applyBorder="1" applyAlignment="1">
      <alignment horizontal="center" vertical="center" wrapText="1"/>
    </xf>
    <xf numFmtId="9" fontId="30" fillId="0" borderId="23" xfId="0" applyNumberFormat="1" applyFont="1" applyBorder="1" applyAlignment="1">
      <alignment horizontal="center" vertical="center" wrapText="1"/>
    </xf>
    <xf numFmtId="0" fontId="30" fillId="0" borderId="5" xfId="0" applyFont="1" applyBorder="1" applyAlignment="1">
      <alignment horizontal="center" vertical="center"/>
    </xf>
    <xf numFmtId="0" fontId="30" fillId="0" borderId="0" xfId="0" applyFont="1" applyAlignment="1">
      <alignment horizontal="center" vertical="center"/>
    </xf>
    <xf numFmtId="0" fontId="30" fillId="0" borderId="26" xfId="0" applyFont="1" applyBorder="1" applyAlignment="1">
      <alignment horizontal="center" vertical="center"/>
    </xf>
    <xf numFmtId="0" fontId="37" fillId="0" borderId="26" xfId="0" applyFont="1" applyBorder="1" applyAlignment="1">
      <alignment horizontal="center" vertical="center" wrapText="1"/>
    </xf>
    <xf numFmtId="0" fontId="37" fillId="0" borderId="20" xfId="0" applyFont="1" applyBorder="1" applyAlignment="1">
      <alignment horizontal="center" vertical="center" wrapText="1"/>
    </xf>
    <xf numFmtId="0" fontId="30" fillId="0" borderId="36" xfId="0" applyFont="1" applyBorder="1" applyAlignment="1">
      <alignment horizontal="center" vertical="center" wrapText="1"/>
    </xf>
    <xf numFmtId="0" fontId="30" fillId="0" borderId="32"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32" xfId="0" applyFont="1" applyBorder="1" applyAlignment="1">
      <alignment horizontal="center" vertical="center"/>
    </xf>
    <xf numFmtId="0" fontId="30" fillId="0" borderId="37" xfId="0" applyFont="1" applyBorder="1" applyAlignment="1">
      <alignment horizontal="center" vertical="center"/>
    </xf>
    <xf numFmtId="0" fontId="34" fillId="0" borderId="11" xfId="0" applyFont="1" applyBorder="1" applyAlignment="1">
      <alignment horizontal="center" vertical="center" wrapText="1"/>
    </xf>
    <xf numFmtId="0" fontId="34" fillId="0" borderId="35" xfId="0" applyFont="1" applyBorder="1" applyAlignment="1">
      <alignment horizontal="center" vertical="center" wrapText="1"/>
    </xf>
    <xf numFmtId="0" fontId="30" fillId="0" borderId="31" xfId="0" applyFont="1" applyBorder="1" applyAlignment="1">
      <alignment horizontal="center" vertical="center"/>
    </xf>
    <xf numFmtId="0" fontId="30" fillId="0" borderId="36" xfId="0" applyFont="1" applyBorder="1" applyAlignment="1">
      <alignment horizontal="center" vertical="center"/>
    </xf>
    <xf numFmtId="0" fontId="30" fillId="0" borderId="26" xfId="0" applyFont="1" applyBorder="1" applyAlignment="1">
      <alignment horizontal="center" vertical="center" wrapText="1"/>
    </xf>
    <xf numFmtId="0" fontId="37" fillId="0" borderId="25"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7" xfId="0" applyFont="1" applyBorder="1" applyAlignment="1">
      <alignment horizontal="center" vertical="center"/>
    </xf>
    <xf numFmtId="0" fontId="1" fillId="0" borderId="25"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0" xfId="0" applyFont="1" applyAlignment="1">
      <alignment horizontal="center" vertical="center" wrapText="1"/>
    </xf>
    <xf numFmtId="0" fontId="30" fillId="0" borderId="28" xfId="0" applyFont="1" applyBorder="1" applyAlignment="1">
      <alignment horizontal="center" vertical="center"/>
    </xf>
    <xf numFmtId="0" fontId="30" fillId="0" borderId="30" xfId="0" applyFont="1" applyBorder="1" applyAlignment="1">
      <alignment horizontal="center" vertical="center"/>
    </xf>
    <xf numFmtId="0" fontId="37" fillId="0" borderId="1" xfId="0" applyFont="1" applyBorder="1" applyAlignment="1">
      <alignment horizontal="center" vertical="center" wrapText="1"/>
    </xf>
    <xf numFmtId="0" fontId="37" fillId="0" borderId="48" xfId="0" applyFont="1" applyBorder="1" applyAlignment="1">
      <alignment horizontal="center" vertical="center" wrapText="1"/>
    </xf>
    <xf numFmtId="0" fontId="31" fillId="21" borderId="16" xfId="0" applyFont="1" applyFill="1" applyBorder="1" applyAlignment="1">
      <alignment horizontal="left" vertical="center" wrapText="1"/>
    </xf>
    <xf numFmtId="0" fontId="31" fillId="21" borderId="1" xfId="0" applyFont="1" applyFill="1" applyBorder="1" applyAlignment="1">
      <alignment horizontal="left" vertical="center" wrapText="1"/>
    </xf>
    <xf numFmtId="0" fontId="37" fillId="0" borderId="16" xfId="0" applyFont="1" applyBorder="1" applyAlignment="1">
      <alignment horizontal="center" vertical="center" wrapText="1"/>
    </xf>
    <xf numFmtId="0" fontId="37" fillId="31" borderId="16" xfId="0" applyFont="1" applyFill="1" applyBorder="1" applyAlignment="1">
      <alignment horizontal="center" vertical="center" wrapText="1"/>
    </xf>
    <xf numFmtId="9" fontId="37" fillId="0" borderId="16" xfId="0" applyNumberFormat="1" applyFont="1" applyBorder="1" applyAlignment="1">
      <alignment horizontal="center" vertical="center"/>
    </xf>
    <xf numFmtId="0" fontId="37" fillId="0" borderId="16" xfId="0" applyFont="1" applyBorder="1" applyAlignment="1">
      <alignment horizontal="center" vertical="center"/>
    </xf>
    <xf numFmtId="0" fontId="5" fillId="25" borderId="16" xfId="0" applyFont="1" applyFill="1" applyBorder="1" applyAlignment="1">
      <alignment horizontal="center" vertical="center" wrapText="1"/>
    </xf>
    <xf numFmtId="0" fontId="34" fillId="25" borderId="16" xfId="0" applyFont="1" applyFill="1" applyBorder="1" applyAlignment="1">
      <alignment horizontal="center" vertical="center" wrapText="1"/>
    </xf>
    <xf numFmtId="0" fontId="30" fillId="0" borderId="16" xfId="0" applyFont="1" applyBorder="1" applyAlignment="1">
      <alignment horizontal="center" vertical="center" wrapText="1"/>
    </xf>
    <xf numFmtId="0" fontId="30" fillId="0" borderId="16" xfId="0" applyFont="1" applyBorder="1" applyAlignment="1">
      <alignment horizontal="center" vertical="center"/>
    </xf>
    <xf numFmtId="0" fontId="30" fillId="0" borderId="16" xfId="0" applyFont="1" applyBorder="1" applyAlignment="1">
      <alignment horizontal="center"/>
    </xf>
    <xf numFmtId="0" fontId="1" fillId="0" borderId="16" xfId="0" applyFont="1" applyBorder="1" applyAlignment="1">
      <alignment horizontal="center" vertical="center" wrapText="1"/>
    </xf>
    <xf numFmtId="0" fontId="9" fillId="0" borderId="16" xfId="0" applyFont="1" applyBorder="1" applyAlignment="1">
      <alignment horizontal="center" vertical="center" wrapText="1"/>
    </xf>
    <xf numFmtId="0" fontId="30" fillId="31" borderId="16" xfId="0" applyFont="1" applyFill="1" applyBorder="1" applyAlignment="1">
      <alignment horizontal="center" vertical="center" wrapText="1"/>
    </xf>
    <xf numFmtId="9" fontId="30" fillId="0" borderId="16" xfId="0" applyNumberFormat="1" applyFont="1" applyBorder="1" applyAlignment="1">
      <alignment horizontal="center" vertical="center"/>
    </xf>
    <xf numFmtId="0" fontId="37" fillId="0" borderId="2" xfId="0" applyFont="1" applyBorder="1" applyAlignment="1">
      <alignment horizontal="center" vertical="center" wrapText="1"/>
    </xf>
    <xf numFmtId="9" fontId="30" fillId="0" borderId="1" xfId="0" applyNumberFormat="1" applyFont="1" applyBorder="1" applyAlignment="1">
      <alignment horizontal="center" vertical="center"/>
    </xf>
    <xf numFmtId="9" fontId="30" fillId="0" borderId="20" xfId="0" applyNumberFormat="1" applyFont="1" applyBorder="1" applyAlignment="1">
      <alignment horizontal="center" vertical="center"/>
    </xf>
    <xf numFmtId="9" fontId="30" fillId="0" borderId="2" xfId="0" applyNumberFormat="1" applyFont="1" applyBorder="1" applyAlignment="1">
      <alignment horizontal="center" vertical="center"/>
    </xf>
    <xf numFmtId="0" fontId="30" fillId="0" borderId="24" xfId="0" applyFont="1" applyBorder="1" applyAlignment="1">
      <alignment horizontal="center" vertical="center" wrapText="1"/>
    </xf>
    <xf numFmtId="0" fontId="30" fillId="0" borderId="47" xfId="0" applyFont="1" applyBorder="1" applyAlignment="1">
      <alignment horizontal="center" vertical="center" wrapText="1"/>
    </xf>
    <xf numFmtId="0" fontId="1" fillId="31" borderId="39" xfId="0" applyFont="1" applyFill="1" applyBorder="1" applyAlignment="1">
      <alignment horizontal="center" vertical="center" wrapText="1"/>
    </xf>
    <xf numFmtId="0" fontId="30" fillId="31" borderId="20" xfId="0" applyFont="1" applyFill="1" applyBorder="1" applyAlignment="1">
      <alignment horizontal="center" vertical="center" wrapText="1"/>
    </xf>
    <xf numFmtId="0" fontId="30" fillId="31" borderId="2" xfId="0" applyFont="1" applyFill="1" applyBorder="1" applyAlignment="1">
      <alignment horizontal="center" vertical="center" wrapText="1"/>
    </xf>
    <xf numFmtId="9" fontId="30" fillId="0" borderId="39" xfId="0" applyNumberFormat="1" applyFont="1" applyBorder="1" applyAlignment="1">
      <alignment horizontal="center" vertical="center"/>
    </xf>
    <xf numFmtId="0" fontId="34" fillId="0" borderId="39" xfId="6" applyFont="1" applyFill="1" applyBorder="1" applyAlignment="1" applyProtection="1">
      <alignment horizontal="center" vertical="center" wrapText="1"/>
    </xf>
    <xf numFmtId="0" fontId="30" fillId="0" borderId="40"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44" xfId="0" applyFont="1" applyBorder="1" applyAlignment="1">
      <alignment horizontal="center" vertical="center" wrapText="1"/>
    </xf>
    <xf numFmtId="0" fontId="30" fillId="31" borderId="1" xfId="0" applyFont="1" applyFill="1" applyBorder="1" applyAlignment="1">
      <alignment horizontal="center" vertical="center" wrapText="1"/>
    </xf>
    <xf numFmtId="0" fontId="30" fillId="0" borderId="38" xfId="0" applyFont="1" applyBorder="1" applyAlignment="1">
      <alignment horizontal="center" vertical="center"/>
    </xf>
    <xf numFmtId="0" fontId="30" fillId="0" borderId="43" xfId="0" applyFont="1" applyBorder="1" applyAlignment="1">
      <alignment horizontal="center" vertical="center"/>
    </xf>
    <xf numFmtId="0" fontId="30" fillId="0" borderId="46" xfId="0" applyFont="1" applyBorder="1" applyAlignment="1">
      <alignment horizontal="center" vertical="center"/>
    </xf>
    <xf numFmtId="0" fontId="30" fillId="0" borderId="48" xfId="0" applyFont="1" applyBorder="1" applyAlignment="1">
      <alignment horizontal="center" vertical="center" wrapText="1"/>
    </xf>
    <xf numFmtId="9" fontId="32" fillId="0" borderId="16" xfId="0" applyNumberFormat="1" applyFont="1" applyBorder="1" applyAlignment="1">
      <alignment horizontal="center" vertical="center"/>
    </xf>
    <xf numFmtId="0" fontId="37" fillId="0" borderId="1" xfId="0" applyFont="1" applyBorder="1" applyAlignment="1">
      <alignment horizontal="center" vertical="center"/>
    </xf>
    <xf numFmtId="0" fontId="37" fillId="0" borderId="23" xfId="0" applyFont="1" applyBorder="1" applyAlignment="1">
      <alignment horizontal="center" vertical="center"/>
    </xf>
    <xf numFmtId="0" fontId="37" fillId="0" borderId="1" xfId="0" applyFont="1" applyBorder="1" applyAlignment="1">
      <alignment vertical="center" wrapText="1"/>
    </xf>
    <xf numFmtId="0" fontId="37" fillId="0" borderId="23" xfId="0" applyFont="1" applyBorder="1" applyAlignment="1">
      <alignment vertical="center" wrapText="1"/>
    </xf>
    <xf numFmtId="0" fontId="37" fillId="0" borderId="1" xfId="0" applyFont="1" applyBorder="1" applyAlignment="1">
      <alignment vertical="center"/>
    </xf>
    <xf numFmtId="0" fontId="37" fillId="0" borderId="23" xfId="0" applyFont="1" applyBorder="1" applyAlignment="1">
      <alignment vertical="center"/>
    </xf>
    <xf numFmtId="0" fontId="30" fillId="0" borderId="2" xfId="0" applyFont="1" applyBorder="1" applyAlignment="1">
      <alignment horizontal="center" wrapText="1"/>
    </xf>
    <xf numFmtId="0" fontId="30" fillId="0" borderId="16" xfId="0" applyFont="1" applyBorder="1" applyAlignment="1">
      <alignment horizontal="center" wrapText="1"/>
    </xf>
    <xf numFmtId="0" fontId="30" fillId="0" borderId="48" xfId="0" applyFont="1" applyBorder="1" applyAlignment="1">
      <alignment horizontal="center" vertical="center"/>
    </xf>
    <xf numFmtId="0" fontId="30" fillId="0" borderId="45" xfId="0" applyFont="1" applyBorder="1" applyAlignment="1">
      <alignment horizontal="center" vertical="center" wrapText="1"/>
    </xf>
    <xf numFmtId="0" fontId="30" fillId="0" borderId="49" xfId="0" applyFont="1" applyBorder="1" applyAlignment="1">
      <alignment horizontal="center" vertical="center" wrapText="1"/>
    </xf>
    <xf numFmtId="0" fontId="30" fillId="0" borderId="42" xfId="0" applyFont="1" applyBorder="1" applyAlignment="1">
      <alignment horizontal="center" vertical="center"/>
    </xf>
    <xf numFmtId="0" fontId="30" fillId="0" borderId="44" xfId="0" applyFont="1" applyBorder="1" applyAlignment="1">
      <alignment horizontal="center" vertical="center"/>
    </xf>
    <xf numFmtId="0" fontId="30" fillId="0" borderId="41" xfId="0" applyFont="1" applyBorder="1" applyAlignment="1">
      <alignment horizontal="center" vertical="center"/>
    </xf>
    <xf numFmtId="0" fontId="30" fillId="0" borderId="39" xfId="0" applyFont="1" applyBorder="1" applyAlignment="1">
      <alignment horizontal="center" vertical="center" wrapText="1"/>
    </xf>
    <xf numFmtId="0" fontId="30" fillId="0" borderId="1" xfId="0" applyFont="1" applyBorder="1" applyAlignment="1">
      <alignment horizontal="center" wrapText="1"/>
    </xf>
    <xf numFmtId="0" fontId="30" fillId="0" borderId="20" xfId="0" applyFont="1" applyBorder="1" applyAlignment="1">
      <alignment horizontal="center" wrapText="1"/>
    </xf>
    <xf numFmtId="0" fontId="31" fillId="0" borderId="1" xfId="0" applyFont="1" applyBorder="1" applyAlignment="1">
      <alignment horizontal="center" vertical="center" wrapText="1"/>
    </xf>
    <xf numFmtId="0" fontId="31" fillId="0" borderId="20" xfId="0" applyFont="1" applyBorder="1" applyAlignment="1">
      <alignment horizontal="center" vertical="center" wrapText="1"/>
    </xf>
    <xf numFmtId="0" fontId="31" fillId="0" borderId="48" xfId="0" applyFont="1" applyBorder="1" applyAlignment="1">
      <alignment horizontal="center" vertical="center" wrapText="1"/>
    </xf>
    <xf numFmtId="0" fontId="37" fillId="0" borderId="16" xfId="0" applyFont="1" applyBorder="1" applyAlignment="1">
      <alignment horizontal="left" vertical="center" wrapText="1"/>
    </xf>
    <xf numFmtId="0" fontId="30" fillId="0" borderId="16" xfId="0" applyFont="1" applyBorder="1" applyAlignment="1">
      <alignment horizontal="left" vertical="center" wrapText="1"/>
    </xf>
    <xf numFmtId="0" fontId="34" fillId="0" borderId="1" xfId="0" applyFont="1" applyBorder="1" applyAlignment="1">
      <alignment horizontal="justify" vertical="center" wrapText="1"/>
    </xf>
    <xf numFmtId="0" fontId="34" fillId="0" borderId="2" xfId="0" applyFont="1" applyBorder="1" applyAlignment="1">
      <alignment horizontal="justify" vertical="center" wrapText="1"/>
    </xf>
    <xf numFmtId="0" fontId="30" fillId="0" borderId="26" xfId="0" applyFont="1" applyBorder="1" applyAlignment="1">
      <alignment horizontal="justify" vertical="center"/>
    </xf>
    <xf numFmtId="0" fontId="30" fillId="0" borderId="23" xfId="0" applyFont="1" applyBorder="1" applyAlignment="1">
      <alignment horizontal="justify" vertical="center"/>
    </xf>
    <xf numFmtId="0" fontId="34" fillId="0" borderId="26" xfId="0" applyFont="1" applyBorder="1" applyAlignment="1">
      <alignment horizontal="center" vertical="center" wrapText="1"/>
    </xf>
    <xf numFmtId="0" fontId="34" fillId="0" borderId="23" xfId="0" applyFont="1" applyBorder="1" applyAlignment="1">
      <alignment horizontal="center" vertical="center" wrapText="1"/>
    </xf>
    <xf numFmtId="0" fontId="34" fillId="0" borderId="26" xfId="0" applyFont="1" applyBorder="1" applyAlignment="1">
      <alignment horizontal="justify" vertical="center" wrapText="1"/>
    </xf>
    <xf numFmtId="0" fontId="34" fillId="0" borderId="23" xfId="0" applyFont="1" applyBorder="1" applyAlignment="1">
      <alignment horizontal="justify" vertical="center" wrapText="1"/>
    </xf>
    <xf numFmtId="0" fontId="30" fillId="0" borderId="1" xfId="5" applyFont="1" applyBorder="1" applyAlignment="1">
      <alignment horizontal="center" vertical="center" wrapText="1"/>
    </xf>
    <xf numFmtId="0" fontId="30" fillId="0" borderId="2" xfId="5" applyFont="1" applyBorder="1" applyAlignment="1">
      <alignment horizontal="center" vertical="center" wrapText="1"/>
    </xf>
    <xf numFmtId="0" fontId="30" fillId="0" borderId="4" xfId="0" applyFont="1" applyBorder="1" applyAlignment="1">
      <alignment horizontal="center" vertical="center" wrapText="1"/>
    </xf>
    <xf numFmtId="0" fontId="30" fillId="0" borderId="7" xfId="0" applyFont="1" applyBorder="1" applyAlignment="1">
      <alignment horizontal="center" vertical="center" wrapText="1"/>
    </xf>
    <xf numFmtId="0" fontId="34" fillId="0" borderId="1" xfId="5" applyFont="1" applyBorder="1" applyAlignment="1">
      <alignment horizontal="center" vertical="center" wrapText="1"/>
    </xf>
    <xf numFmtId="0" fontId="34" fillId="0" borderId="2" xfId="5" applyFont="1" applyBorder="1" applyAlignment="1">
      <alignment horizontal="center" vertical="center" wrapText="1"/>
    </xf>
    <xf numFmtId="0" fontId="30" fillId="0" borderId="20" xfId="5" applyFont="1" applyBorder="1" applyAlignment="1">
      <alignment horizontal="center" vertical="center" wrapText="1"/>
    </xf>
    <xf numFmtId="49" fontId="30" fillId="0" borderId="1" xfId="5" applyNumberFormat="1" applyFont="1" applyBorder="1" applyAlignment="1">
      <alignment horizontal="center" vertical="center" wrapText="1"/>
    </xf>
    <xf numFmtId="49" fontId="30" fillId="0" borderId="2" xfId="5" applyNumberFormat="1" applyFont="1" applyBorder="1" applyAlignment="1">
      <alignment horizontal="center" vertical="center" wrapText="1"/>
    </xf>
    <xf numFmtId="9" fontId="30" fillId="0" borderId="4" xfId="2" applyFont="1" applyBorder="1" applyAlignment="1">
      <alignment horizontal="center" vertical="center" wrapText="1"/>
    </xf>
    <xf numFmtId="9" fontId="30" fillId="0" borderId="7" xfId="2" applyFont="1" applyBorder="1" applyAlignment="1">
      <alignment horizontal="center" vertical="center" wrapText="1"/>
    </xf>
    <xf numFmtId="0" fontId="30" fillId="0" borderId="4" xfId="0" applyFont="1" applyBorder="1" applyAlignment="1">
      <alignment horizontal="center" vertical="center"/>
    </xf>
    <xf numFmtId="0" fontId="4" fillId="0" borderId="3" xfId="0" applyFont="1" applyBorder="1" applyAlignment="1">
      <alignment horizontal="center" vertical="center" wrapText="1"/>
    </xf>
    <xf numFmtId="0" fontId="4" fillId="0" borderId="8" xfId="0" applyFont="1" applyBorder="1" applyAlignment="1">
      <alignment horizontal="center" vertical="center" wrapText="1"/>
    </xf>
    <xf numFmtId="0" fontId="44" fillId="0" borderId="1" xfId="0" quotePrefix="1" applyFont="1" applyBorder="1" applyAlignment="1">
      <alignment horizontal="center" vertical="center" wrapText="1"/>
    </xf>
    <xf numFmtId="0" fontId="44" fillId="0" borderId="2" xfId="0" quotePrefix="1" applyFont="1" applyBorder="1" applyAlignment="1">
      <alignment horizontal="center" vertical="center" wrapText="1"/>
    </xf>
    <xf numFmtId="0" fontId="0" fillId="0" borderId="1" xfId="0" quotePrefix="1" applyBorder="1" applyAlignment="1">
      <alignment horizontal="center" vertical="center" wrapText="1"/>
    </xf>
    <xf numFmtId="0" fontId="37" fillId="0" borderId="20" xfId="0" applyFont="1" applyBorder="1" applyAlignment="1">
      <alignment horizontal="center" vertical="center"/>
    </xf>
    <xf numFmtId="0" fontId="37" fillId="0" borderId="23" xfId="0" applyFont="1" applyBorder="1" applyAlignment="1">
      <alignment horizontal="center" vertical="center" wrapText="1"/>
    </xf>
    <xf numFmtId="0" fontId="34" fillId="3" borderId="16"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34" fillId="3" borderId="2" xfId="0" applyFont="1" applyFill="1" applyBorder="1" applyAlignment="1">
      <alignment horizontal="center" vertical="center" wrapText="1"/>
    </xf>
    <xf numFmtId="0" fontId="34" fillId="3" borderId="6" xfId="0" applyFont="1" applyFill="1" applyBorder="1" applyAlignment="1">
      <alignment horizontal="center" vertical="center" wrapText="1"/>
    </xf>
    <xf numFmtId="0" fontId="34" fillId="3" borderId="19"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34" fillId="3" borderId="16" xfId="0" applyFont="1" applyFill="1" applyBorder="1" applyAlignment="1">
      <alignment horizontal="left" vertical="center" wrapText="1"/>
    </xf>
    <xf numFmtId="9" fontId="30" fillId="0" borderId="1" xfId="0" applyNumberFormat="1" applyFont="1" applyBorder="1" applyAlignment="1">
      <alignment horizontal="left" vertical="center" wrapText="1"/>
    </xf>
    <xf numFmtId="9" fontId="30" fillId="0" borderId="2" xfId="0" applyNumberFormat="1" applyFont="1" applyBorder="1" applyAlignment="1">
      <alignment horizontal="left" vertical="center" wrapText="1"/>
    </xf>
    <xf numFmtId="0" fontId="34" fillId="3" borderId="1" xfId="0" applyFont="1" applyFill="1" applyBorder="1" applyAlignment="1">
      <alignment horizontal="left" vertical="center" wrapText="1"/>
    </xf>
    <xf numFmtId="0" fontId="34" fillId="3" borderId="2" xfId="0" applyFont="1" applyFill="1" applyBorder="1" applyAlignment="1">
      <alignment horizontal="left" vertical="center" wrapText="1"/>
    </xf>
    <xf numFmtId="0" fontId="30" fillId="3" borderId="1" xfId="0" applyFont="1" applyFill="1" applyBorder="1" applyAlignment="1">
      <alignment horizontal="center" vertical="center"/>
    </xf>
    <xf numFmtId="0" fontId="30" fillId="3" borderId="2" xfId="0" applyFont="1" applyFill="1" applyBorder="1" applyAlignment="1">
      <alignment horizontal="center" vertical="center"/>
    </xf>
    <xf numFmtId="0" fontId="30" fillId="3" borderId="1" xfId="0" applyFont="1" applyFill="1" applyBorder="1" applyAlignment="1">
      <alignment horizontal="left" vertical="center" wrapText="1"/>
    </xf>
    <xf numFmtId="0" fontId="30" fillId="3" borderId="2" xfId="0" applyFont="1" applyFill="1" applyBorder="1" applyAlignment="1">
      <alignment horizontal="left" vertical="center" wrapText="1"/>
    </xf>
    <xf numFmtId="9" fontId="30" fillId="0" borderId="1" xfId="0" applyNumberFormat="1" applyFont="1" applyBorder="1" applyAlignment="1">
      <alignment horizontal="left" vertical="center"/>
    </xf>
    <xf numFmtId="9" fontId="30" fillId="0" borderId="2" xfId="0" applyNumberFormat="1" applyFont="1" applyBorder="1" applyAlignment="1">
      <alignment horizontal="left" vertical="center"/>
    </xf>
    <xf numFmtId="0" fontId="34" fillId="3" borderId="10"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2"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1" fillId="20" borderId="15" xfId="0" applyFont="1" applyFill="1" applyBorder="1" applyAlignment="1">
      <alignment horizontal="left" vertical="center"/>
    </xf>
    <xf numFmtId="0" fontId="31" fillId="20" borderId="10" xfId="0" applyFont="1" applyFill="1" applyBorder="1" applyAlignment="1">
      <alignment horizontal="left" vertical="center"/>
    </xf>
    <xf numFmtId="0" fontId="37" fillId="0" borderId="20" xfId="0" applyFont="1" applyBorder="1" applyAlignment="1"/>
    <xf numFmtId="0" fontId="37" fillId="0" borderId="23" xfId="0" applyFont="1" applyBorder="1" applyAlignment="1"/>
    <xf numFmtId="0" fontId="37" fillId="0" borderId="1" xfId="0" applyFont="1" applyBorder="1" applyAlignment="1"/>
    <xf numFmtId="0" fontId="37" fillId="0" borderId="20" xfId="0" applyFont="1" applyBorder="1" applyAlignment="1">
      <alignment vertical="center" wrapText="1"/>
    </xf>
    <xf numFmtId="0" fontId="37" fillId="0" borderId="2" xfId="0" applyFont="1" applyBorder="1" applyAlignment="1">
      <alignment vertical="center" wrapText="1"/>
    </xf>
    <xf numFmtId="0" fontId="37" fillId="31" borderId="20" xfId="0" applyFont="1" applyFill="1" applyBorder="1" applyAlignment="1">
      <alignment vertical="center" wrapText="1"/>
    </xf>
    <xf numFmtId="0" fontId="37" fillId="31" borderId="23" xfId="0" applyFont="1" applyFill="1" applyBorder="1" applyAlignment="1">
      <alignment vertical="center" wrapText="1"/>
    </xf>
    <xf numFmtId="9" fontId="34" fillId="0" borderId="20" xfId="0" applyNumberFormat="1" applyFont="1" applyBorder="1" applyAlignment="1">
      <alignment horizontal="center" vertical="center" wrapText="1"/>
    </xf>
    <xf numFmtId="0" fontId="5" fillId="0" borderId="20" xfId="0" applyFont="1" applyBorder="1" applyAlignment="1">
      <alignment vertical="center" wrapText="1"/>
    </xf>
    <xf numFmtId="0" fontId="34" fillId="0" borderId="23" xfId="0" applyFont="1" applyBorder="1" applyAlignment="1">
      <alignment vertical="center" wrapText="1"/>
    </xf>
    <xf numFmtId="0" fontId="43" fillId="0" borderId="16" xfId="0" applyFont="1" applyBorder="1" applyAlignment="1">
      <alignment horizontal="center" vertical="center"/>
    </xf>
    <xf numFmtId="0" fontId="43" fillId="26" borderId="16" xfId="0" applyFont="1" applyFill="1" applyBorder="1" applyAlignment="1">
      <alignment horizontal="center" vertical="center"/>
    </xf>
    <xf numFmtId="0" fontId="43" fillId="27" borderId="16" xfId="0" applyFont="1" applyFill="1" applyBorder="1" applyAlignment="1">
      <alignment horizontal="center" vertical="center"/>
    </xf>
    <xf numFmtId="0" fontId="8" fillId="26" borderId="16" xfId="0" applyFont="1" applyFill="1" applyBorder="1" applyAlignment="1">
      <alignment horizontal="center" vertical="center" wrapText="1"/>
    </xf>
    <xf numFmtId="0" fontId="8" fillId="27" borderId="16" xfId="0" applyFont="1" applyFill="1" applyBorder="1" applyAlignment="1">
      <alignment horizontal="center" vertical="center" wrapText="1"/>
    </xf>
    <xf numFmtId="0" fontId="8" fillId="0" borderId="16" xfId="0" applyFont="1" applyBorder="1" applyAlignment="1">
      <alignment horizontal="center" vertical="center" wrapText="1"/>
    </xf>
    <xf numFmtId="0" fontId="0" fillId="0" borderId="16" xfId="0" applyBorder="1" applyAlignment="1">
      <alignment horizontal="center" vertical="center" wrapText="1"/>
    </xf>
    <xf numFmtId="0" fontId="0" fillId="0" borderId="16" xfId="0" applyBorder="1" applyAlignment="1">
      <alignment horizontal="center" vertical="center"/>
    </xf>
    <xf numFmtId="0" fontId="0" fillId="3" borderId="16" xfId="0" applyFill="1" applyBorder="1" applyAlignment="1">
      <alignment horizontal="left" vertical="center" wrapText="1"/>
    </xf>
    <xf numFmtId="9" fontId="0" fillId="3" borderId="16" xfId="0" applyNumberFormat="1" applyFill="1" applyBorder="1" applyAlignment="1">
      <alignment horizontal="center" vertical="center" wrapText="1"/>
    </xf>
    <xf numFmtId="0" fontId="0" fillId="3" borderId="16" xfId="0" applyFill="1" applyBorder="1" applyAlignment="1">
      <alignment vertical="center" wrapText="1"/>
    </xf>
    <xf numFmtId="0" fontId="0" fillId="3" borderId="16" xfId="0" applyFill="1" applyBorder="1" applyAlignment="1">
      <alignment horizontal="center" vertical="center" wrapText="1"/>
    </xf>
    <xf numFmtId="0" fontId="34" fillId="3" borderId="1" xfId="0" applyFont="1" applyFill="1" applyBorder="1" applyAlignment="1">
      <alignment horizontal="justify" vertical="center" wrapText="1"/>
    </xf>
    <xf numFmtId="0" fontId="34" fillId="3" borderId="20" xfId="0" applyFont="1" applyFill="1" applyBorder="1" applyAlignment="1">
      <alignment horizontal="justify" vertical="center" wrapText="1"/>
    </xf>
    <xf numFmtId="0" fontId="34" fillId="3" borderId="2" xfId="0" applyFont="1" applyFill="1" applyBorder="1" applyAlignment="1">
      <alignment horizontal="justify" vertical="center" wrapText="1"/>
    </xf>
    <xf numFmtId="0" fontId="34" fillId="0" borderId="20" xfId="0" applyFont="1" applyBorder="1" applyAlignment="1">
      <alignment horizontal="justify" vertical="center" wrapText="1"/>
    </xf>
    <xf numFmtId="0" fontId="37" fillId="22" borderId="1" xfId="0" applyFont="1" applyFill="1" applyBorder="1" applyAlignment="1">
      <alignment horizontal="center" vertical="center" wrapText="1"/>
    </xf>
    <xf numFmtId="0" fontId="37" fillId="22" borderId="20" xfId="0" applyFont="1" applyFill="1" applyBorder="1" applyAlignment="1">
      <alignment horizontal="center" vertical="center" wrapText="1"/>
    </xf>
    <xf numFmtId="0" fontId="37" fillId="22" borderId="2" xfId="0" applyFont="1" applyFill="1" applyBorder="1" applyAlignment="1">
      <alignment horizontal="center" vertical="center" wrapText="1"/>
    </xf>
    <xf numFmtId="0" fontId="34" fillId="3" borderId="16" xfId="7" applyFont="1" applyFill="1" applyBorder="1" applyAlignment="1">
      <alignment horizontal="justify" vertical="center" wrapText="1"/>
    </xf>
    <xf numFmtId="0" fontId="26" fillId="3" borderId="15" xfId="6" applyFont="1" applyFill="1" applyBorder="1" applyAlignment="1" applyProtection="1">
      <alignment horizontal="center" vertical="center" wrapText="1"/>
    </xf>
    <xf numFmtId="0" fontId="26" fillId="3" borderId="9" xfId="6" applyFont="1" applyFill="1" applyBorder="1" applyAlignment="1" applyProtection="1">
      <alignment horizontal="center" vertical="center" wrapText="1"/>
    </xf>
    <xf numFmtId="0" fontId="26" fillId="3" borderId="10" xfId="6" applyFont="1" applyFill="1" applyBorder="1" applyAlignment="1" applyProtection="1">
      <alignment horizontal="center" vertical="center" wrapText="1"/>
    </xf>
    <xf numFmtId="0" fontId="5" fillId="0" borderId="16" xfId="6" applyFont="1" applyBorder="1" applyAlignment="1" applyProtection="1">
      <alignment horizontal="center" vertical="center" wrapText="1"/>
    </xf>
    <xf numFmtId="0" fontId="5" fillId="0" borderId="16" xfId="6" applyFont="1" applyBorder="1" applyAlignment="1" applyProtection="1">
      <alignment horizontal="center" vertical="center"/>
    </xf>
    <xf numFmtId="0" fontId="56" fillId="0" borderId="7" xfId="6" applyFont="1" applyBorder="1" applyAlignment="1" applyProtection="1">
      <alignment horizontal="center" vertical="center"/>
    </xf>
    <xf numFmtId="0" fontId="56" fillId="0" borderId="8" xfId="6" applyFont="1" applyBorder="1" applyAlignment="1" applyProtection="1">
      <alignment horizontal="center" vertical="center"/>
    </xf>
  </cellXfs>
  <cellStyles count="22">
    <cellStyle name="Hipervínculo" xfId="6" builtinId="8"/>
    <cellStyle name="Hyperlink" xfId="20"/>
    <cellStyle name="Millares" xfId="1" builtinId="3"/>
    <cellStyle name="Millares 2" xfId="8"/>
    <cellStyle name="Neutral" xfId="21" builtinId="28"/>
    <cellStyle name="Normal" xfId="0" builtinId="0"/>
    <cellStyle name="Normal 2" xfId="7"/>
    <cellStyle name="Normal 3" xfId="5"/>
    <cellStyle name="Normal 3 2" xfId="9"/>
    <cellStyle name="Normal 4" xfId="10"/>
    <cellStyle name="Normal 5" xfId="11"/>
    <cellStyle name="Normal 5 2" xfId="12"/>
    <cellStyle name="Normal 6" xfId="13"/>
    <cellStyle name="Normal 7" xfId="19"/>
    <cellStyle name="Porcentaje" xfId="2" builtinId="5"/>
    <cellStyle name="Porcentaje 2" xfId="4"/>
    <cellStyle name="Porcentual 2" xfId="14"/>
    <cellStyle name="Porcentual 2 2" xfId="15"/>
    <cellStyle name="Porcentual 3" xfId="16"/>
    <cellStyle name="Porcentual 3 2" xfId="17"/>
    <cellStyle name="Porcentual 4" xfId="3"/>
    <cellStyle name="Porcentual 5" xfId="18"/>
  </cellStyles>
  <dxfs count="28">
    <dxf>
      <font>
        <color rgb="FF9C0006"/>
      </font>
      <fill>
        <patternFill>
          <bgColor rgb="FFFFC7CE"/>
        </patternFill>
      </fill>
    </dxf>
    <dxf>
      <fill>
        <patternFill>
          <bgColor rgb="FF92D050"/>
        </patternFill>
      </fill>
    </dxf>
    <dxf>
      <fill>
        <patternFill>
          <bgColor rgb="FFFFFF00"/>
        </patternFill>
      </fill>
    </dxf>
    <dxf>
      <fill>
        <patternFill>
          <bgColor rgb="FFFFC000"/>
        </patternFill>
      </fill>
    </dxf>
    <dxf>
      <fill>
        <patternFill>
          <bgColor rgb="FFC000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FFC000"/>
        </patternFill>
      </fill>
    </dxf>
    <dxf>
      <font>
        <color rgb="FF9C0006"/>
      </font>
      <fill>
        <patternFill>
          <bgColor rgb="FFFFC7CE"/>
        </patternFill>
      </fill>
    </dxf>
    <dxf>
      <fill>
        <patternFill>
          <bgColor rgb="FFC0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C000"/>
        </patternFill>
      </fill>
    </dxf>
    <dxf>
      <fill>
        <patternFill>
          <bgColor rgb="FFC00000"/>
        </patternFill>
      </fill>
    </dxf>
    <dxf>
      <fill>
        <patternFill>
          <bgColor rgb="FF92D050"/>
        </patternFill>
      </fill>
    </dxf>
    <dxf>
      <fill>
        <patternFill>
          <bgColor rgb="FFFFFF00"/>
        </patternFill>
      </fill>
    </dxf>
    <dxf>
      <fill>
        <patternFill>
          <bgColor rgb="FFFFC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'Comparativo '!$E$16</c:f>
              <c:strCache>
                <c:ptCount val="1"/>
                <c:pt idx="0">
                  <c:v> Jul 2020- Jun 2021</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 '!$C$17:$C$41</c:f>
              <c:strCache>
                <c:ptCount val="25"/>
                <c:pt idx="0">
                  <c:v>DI</c:v>
                </c:pt>
                <c:pt idx="1">
                  <c:v>PI</c:v>
                </c:pt>
                <c:pt idx="2">
                  <c:v>SE</c:v>
                </c:pt>
                <c:pt idx="3">
                  <c:v>CA</c:v>
                </c:pt>
                <c:pt idx="4">
                  <c:v>FO</c:v>
                </c:pt>
                <c:pt idx="5">
                  <c:v>IN</c:v>
                </c:pt>
                <c:pt idx="6">
                  <c:v>EX</c:v>
                </c:pt>
                <c:pt idx="7">
                  <c:v>CJ</c:v>
                </c:pt>
                <c:pt idx="8">
                  <c:v>IL</c:v>
                </c:pt>
                <c:pt idx="9">
                  <c:v>AR</c:v>
                </c:pt>
                <c:pt idx="10">
                  <c:v>CO</c:v>
                </c:pt>
                <c:pt idx="11">
                  <c:v>JU</c:v>
                </c:pt>
                <c:pt idx="12">
                  <c:v>RE</c:v>
                </c:pt>
                <c:pt idx="13">
                  <c:v>BI</c:v>
                </c:pt>
                <c:pt idx="14">
                  <c:v>FI</c:v>
                </c:pt>
                <c:pt idx="15">
                  <c:v>PU</c:v>
                </c:pt>
                <c:pt idx="16">
                  <c:v>SI</c:v>
                </c:pt>
                <c:pt idx="17">
                  <c:v>BE</c:v>
                </c:pt>
                <c:pt idx="18">
                  <c:v>CU</c:v>
                </c:pt>
                <c:pt idx="19">
                  <c:v>RF</c:v>
                </c:pt>
                <c:pt idx="20">
                  <c:v>TH</c:v>
                </c:pt>
                <c:pt idx="21">
                  <c:v>CI</c:v>
                </c:pt>
                <c:pt idx="22">
                  <c:v>GD</c:v>
                </c:pt>
                <c:pt idx="23">
                  <c:v>RT</c:v>
                </c:pt>
                <c:pt idx="24">
                  <c:v>UD</c:v>
                </c:pt>
              </c:strCache>
            </c:strRef>
          </c:cat>
          <c:val>
            <c:numRef>
              <c:f>'Comparativo '!$E$17:$E$41</c:f>
              <c:numCache>
                <c:formatCode>0%</c:formatCode>
                <c:ptCount val="25"/>
                <c:pt idx="0">
                  <c:v>1</c:v>
                </c:pt>
                <c:pt idx="1">
                  <c:v>1</c:v>
                </c:pt>
                <c:pt idx="2">
                  <c:v>1</c:v>
                </c:pt>
                <c:pt idx="3">
                  <c:v>0.82669999999999999</c:v>
                </c:pt>
                <c:pt idx="4">
                  <c:v>0.995</c:v>
                </c:pt>
                <c:pt idx="5">
                  <c:v>1</c:v>
                </c:pt>
                <c:pt idx="6">
                  <c:v>1</c:v>
                </c:pt>
                <c:pt idx="7">
                  <c:v>1</c:v>
                </c:pt>
                <c:pt idx="8">
                  <c:v>0.99690000000000001</c:v>
                </c:pt>
                <c:pt idx="9">
                  <c:v>0.97499999999999998</c:v>
                </c:pt>
                <c:pt idx="10">
                  <c:v>0.98329999999999995</c:v>
                </c:pt>
                <c:pt idx="11">
                  <c:v>1</c:v>
                </c:pt>
                <c:pt idx="12">
                  <c:v>0.92249999999999999</c:v>
                </c:pt>
                <c:pt idx="13">
                  <c:v>0.995</c:v>
                </c:pt>
                <c:pt idx="14">
                  <c:v>0.81430000000000002</c:v>
                </c:pt>
                <c:pt idx="15">
                  <c:v>1</c:v>
                </c:pt>
                <c:pt idx="16">
                  <c:v>0.96</c:v>
                </c:pt>
                <c:pt idx="17">
                  <c:v>0.92630000000000001</c:v>
                </c:pt>
                <c:pt idx="18">
                  <c:v>0.95</c:v>
                </c:pt>
                <c:pt idx="19">
                  <c:v>0.91069999999999995</c:v>
                </c:pt>
                <c:pt idx="20">
                  <c:v>0.90439999999999998</c:v>
                </c:pt>
                <c:pt idx="21">
                  <c:v>0.96250000000000002</c:v>
                </c:pt>
                <c:pt idx="22">
                  <c:v>0.97499999999999998</c:v>
                </c:pt>
                <c:pt idx="23">
                  <c:v>0.9</c:v>
                </c:pt>
                <c:pt idx="24">
                  <c:v>0.94879999999999998</c:v>
                </c:pt>
              </c:numCache>
            </c:numRef>
          </c:val>
          <c:extLst>
            <c:ext xmlns:c16="http://schemas.microsoft.com/office/drawing/2014/chart" uri="{C3380CC4-5D6E-409C-BE32-E72D297353CC}">
              <c16:uniqueId val="{00000000-0D25-4B9E-94F4-81AE6B25B4E8}"/>
            </c:ext>
          </c:extLst>
        </c:ser>
        <c:ser>
          <c:idx val="1"/>
          <c:order val="1"/>
          <c:tx>
            <c:strRef>
              <c:f>'Comparativo '!$F$16</c:f>
              <c:strCache>
                <c:ptCount val="1"/>
                <c:pt idx="0">
                  <c:v> Jul 2021- Jun 2022</c:v>
                </c:pt>
              </c:strCache>
            </c:strRef>
          </c:tx>
          <c:spPr>
            <a:solidFill>
              <a:srgbClr val="92D050"/>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'Comparativo '!$C$17:$C$41</c:f>
              <c:strCache>
                <c:ptCount val="25"/>
                <c:pt idx="0">
                  <c:v>DI</c:v>
                </c:pt>
                <c:pt idx="1">
                  <c:v>PI</c:v>
                </c:pt>
                <c:pt idx="2">
                  <c:v>SE</c:v>
                </c:pt>
                <c:pt idx="3">
                  <c:v>CA</c:v>
                </c:pt>
                <c:pt idx="4">
                  <c:v>FO</c:v>
                </c:pt>
                <c:pt idx="5">
                  <c:v>IN</c:v>
                </c:pt>
                <c:pt idx="6">
                  <c:v>EX</c:v>
                </c:pt>
                <c:pt idx="7">
                  <c:v>CJ</c:v>
                </c:pt>
                <c:pt idx="8">
                  <c:v>IL</c:v>
                </c:pt>
                <c:pt idx="9">
                  <c:v>AR</c:v>
                </c:pt>
                <c:pt idx="10">
                  <c:v>CO</c:v>
                </c:pt>
                <c:pt idx="11">
                  <c:v>JU</c:v>
                </c:pt>
                <c:pt idx="12">
                  <c:v>RE</c:v>
                </c:pt>
                <c:pt idx="13">
                  <c:v>BI</c:v>
                </c:pt>
                <c:pt idx="14">
                  <c:v>FI</c:v>
                </c:pt>
                <c:pt idx="15">
                  <c:v>PU</c:v>
                </c:pt>
                <c:pt idx="16">
                  <c:v>SI</c:v>
                </c:pt>
                <c:pt idx="17">
                  <c:v>BE</c:v>
                </c:pt>
                <c:pt idx="18">
                  <c:v>CU</c:v>
                </c:pt>
                <c:pt idx="19">
                  <c:v>RF</c:v>
                </c:pt>
                <c:pt idx="20">
                  <c:v>TH</c:v>
                </c:pt>
                <c:pt idx="21">
                  <c:v>CI</c:v>
                </c:pt>
                <c:pt idx="22">
                  <c:v>GD</c:v>
                </c:pt>
                <c:pt idx="23">
                  <c:v>RT</c:v>
                </c:pt>
                <c:pt idx="24">
                  <c:v>UD</c:v>
                </c:pt>
              </c:strCache>
            </c:strRef>
          </c:cat>
          <c:val>
            <c:numRef>
              <c:f>'Comparativo '!$F$17:$F$41</c:f>
              <c:numCache>
                <c:formatCode>0%</c:formatCode>
                <c:ptCount val="25"/>
                <c:pt idx="0">
                  <c:v>1</c:v>
                </c:pt>
                <c:pt idx="1">
                  <c:v>1</c:v>
                </c:pt>
                <c:pt idx="2">
                  <c:v>0.98571428571428577</c:v>
                </c:pt>
                <c:pt idx="3">
                  <c:v>1</c:v>
                </c:pt>
                <c:pt idx="4">
                  <c:v>0.96250000000000002</c:v>
                </c:pt>
                <c:pt idx="5">
                  <c:v>1</c:v>
                </c:pt>
                <c:pt idx="6">
                  <c:v>1</c:v>
                </c:pt>
                <c:pt idx="7">
                  <c:v>1</c:v>
                </c:pt>
                <c:pt idx="8">
                  <c:v>1</c:v>
                </c:pt>
                <c:pt idx="9">
                  <c:v>1</c:v>
                </c:pt>
                <c:pt idx="10">
                  <c:v>1</c:v>
                </c:pt>
                <c:pt idx="11">
                  <c:v>1</c:v>
                </c:pt>
                <c:pt idx="12">
                  <c:v>1</c:v>
                </c:pt>
                <c:pt idx="13">
                  <c:v>0.99799999999999989</c:v>
                </c:pt>
                <c:pt idx="14">
                  <c:v>0.97777777777777786</c:v>
                </c:pt>
                <c:pt idx="15">
                  <c:v>1</c:v>
                </c:pt>
                <c:pt idx="16">
                  <c:v>1</c:v>
                </c:pt>
                <c:pt idx="17">
                  <c:v>0.97222222222222221</c:v>
                </c:pt>
                <c:pt idx="18">
                  <c:v>1</c:v>
                </c:pt>
                <c:pt idx="19">
                  <c:v>0.96666666666666656</c:v>
                </c:pt>
                <c:pt idx="20">
                  <c:v>0.9</c:v>
                </c:pt>
                <c:pt idx="21">
                  <c:v>1</c:v>
                </c:pt>
                <c:pt idx="22">
                  <c:v>1</c:v>
                </c:pt>
                <c:pt idx="23">
                  <c:v>1</c:v>
                </c:pt>
                <c:pt idx="24">
                  <c:v>0.97105263157894728</c:v>
                </c:pt>
              </c:numCache>
            </c:numRef>
          </c:val>
          <c:extLst>
            <c:ext xmlns:c16="http://schemas.microsoft.com/office/drawing/2014/chart" uri="{C3380CC4-5D6E-409C-BE32-E72D297353CC}">
              <c16:uniqueId val="{00000001-0D25-4B9E-94F4-81AE6B25B4E8}"/>
            </c:ext>
          </c:extLst>
        </c:ser>
        <c:dLbls>
          <c:showLegendKey val="0"/>
          <c:showVal val="1"/>
          <c:showCatName val="0"/>
          <c:showSerName val="0"/>
          <c:showPercent val="0"/>
          <c:showBubbleSize val="0"/>
        </c:dLbls>
        <c:gapWidth val="150"/>
        <c:overlap val="-25"/>
        <c:axId val="453764768"/>
        <c:axId val="453757552"/>
      </c:barChart>
      <c:catAx>
        <c:axId val="453764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757552"/>
        <c:crosses val="autoZero"/>
        <c:auto val="1"/>
        <c:lblAlgn val="ctr"/>
        <c:lblOffset val="100"/>
        <c:noMultiLvlLbl val="0"/>
      </c:catAx>
      <c:valAx>
        <c:axId val="453757552"/>
        <c:scaling>
          <c:orientation val="minMax"/>
        </c:scaling>
        <c:delete val="1"/>
        <c:axPos val="l"/>
        <c:numFmt formatCode="0%" sourceLinked="1"/>
        <c:majorTickMark val="none"/>
        <c:minorTickMark val="none"/>
        <c:tickLblPos val="nextTo"/>
        <c:crossAx val="4537647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'Comparativo '!$E$16</c:f>
              <c:strCache>
                <c:ptCount val="1"/>
                <c:pt idx="0">
                  <c:v> Jul 2020- Jun 2021</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'Comparativo '!$C$17:$C$41</c:f>
              <c:strCache>
                <c:ptCount val="25"/>
                <c:pt idx="0">
                  <c:v>DI</c:v>
                </c:pt>
                <c:pt idx="1">
                  <c:v>PI</c:v>
                </c:pt>
                <c:pt idx="2">
                  <c:v>SE</c:v>
                </c:pt>
                <c:pt idx="3">
                  <c:v>CA</c:v>
                </c:pt>
                <c:pt idx="4">
                  <c:v>FO</c:v>
                </c:pt>
                <c:pt idx="5">
                  <c:v>IN</c:v>
                </c:pt>
                <c:pt idx="6">
                  <c:v>EX</c:v>
                </c:pt>
                <c:pt idx="7">
                  <c:v>CJ</c:v>
                </c:pt>
                <c:pt idx="8">
                  <c:v>IL</c:v>
                </c:pt>
                <c:pt idx="9">
                  <c:v>AR</c:v>
                </c:pt>
                <c:pt idx="10">
                  <c:v>CO</c:v>
                </c:pt>
                <c:pt idx="11">
                  <c:v>JU</c:v>
                </c:pt>
                <c:pt idx="12">
                  <c:v>RE</c:v>
                </c:pt>
                <c:pt idx="13">
                  <c:v>BI</c:v>
                </c:pt>
                <c:pt idx="14">
                  <c:v>FI</c:v>
                </c:pt>
                <c:pt idx="15">
                  <c:v>PU</c:v>
                </c:pt>
                <c:pt idx="16">
                  <c:v>SI</c:v>
                </c:pt>
                <c:pt idx="17">
                  <c:v>BE</c:v>
                </c:pt>
                <c:pt idx="18">
                  <c:v>CU</c:v>
                </c:pt>
                <c:pt idx="19">
                  <c:v>RF</c:v>
                </c:pt>
                <c:pt idx="20">
                  <c:v>TH</c:v>
                </c:pt>
                <c:pt idx="21">
                  <c:v>CI</c:v>
                </c:pt>
                <c:pt idx="22">
                  <c:v>GD</c:v>
                </c:pt>
                <c:pt idx="23">
                  <c:v>RT</c:v>
                </c:pt>
                <c:pt idx="24">
                  <c:v>UD</c:v>
                </c:pt>
              </c:strCache>
            </c:strRef>
          </c:cat>
          <c:val>
            <c:numRef>
              <c:f>'Comparativo '!$E$17:$E$41</c:f>
              <c:numCache>
                <c:formatCode>0%</c:formatCode>
                <c:ptCount val="25"/>
                <c:pt idx="0">
                  <c:v>1</c:v>
                </c:pt>
                <c:pt idx="1">
                  <c:v>1</c:v>
                </c:pt>
                <c:pt idx="2">
                  <c:v>1</c:v>
                </c:pt>
                <c:pt idx="3">
                  <c:v>0.82669999999999999</c:v>
                </c:pt>
                <c:pt idx="4">
                  <c:v>0.995</c:v>
                </c:pt>
                <c:pt idx="5">
                  <c:v>1</c:v>
                </c:pt>
                <c:pt idx="6">
                  <c:v>1</c:v>
                </c:pt>
                <c:pt idx="7">
                  <c:v>1</c:v>
                </c:pt>
                <c:pt idx="8">
                  <c:v>0.99690000000000001</c:v>
                </c:pt>
                <c:pt idx="9">
                  <c:v>0.97499999999999998</c:v>
                </c:pt>
                <c:pt idx="10">
                  <c:v>0.98329999999999995</c:v>
                </c:pt>
                <c:pt idx="11">
                  <c:v>1</c:v>
                </c:pt>
                <c:pt idx="12">
                  <c:v>0.92249999999999999</c:v>
                </c:pt>
                <c:pt idx="13">
                  <c:v>0.995</c:v>
                </c:pt>
                <c:pt idx="14">
                  <c:v>0.81430000000000002</c:v>
                </c:pt>
                <c:pt idx="15">
                  <c:v>1</c:v>
                </c:pt>
                <c:pt idx="16">
                  <c:v>0.96</c:v>
                </c:pt>
                <c:pt idx="17">
                  <c:v>0.92630000000000001</c:v>
                </c:pt>
                <c:pt idx="18">
                  <c:v>0.95</c:v>
                </c:pt>
                <c:pt idx="19">
                  <c:v>0.91069999999999995</c:v>
                </c:pt>
                <c:pt idx="20">
                  <c:v>0.90439999999999998</c:v>
                </c:pt>
                <c:pt idx="21">
                  <c:v>0.96250000000000002</c:v>
                </c:pt>
                <c:pt idx="22">
                  <c:v>0.97499999999999998</c:v>
                </c:pt>
                <c:pt idx="23">
                  <c:v>0.9</c:v>
                </c:pt>
                <c:pt idx="24">
                  <c:v>0.94879999999999998</c:v>
                </c:pt>
              </c:numCache>
            </c:numRef>
          </c:val>
          <c:extLst>
            <c:ext xmlns:c16="http://schemas.microsoft.com/office/drawing/2014/chart" uri="{C3380CC4-5D6E-409C-BE32-E72D297353CC}">
              <c16:uniqueId val="{00000000-8943-45D6-939F-358D543CC140}"/>
            </c:ext>
          </c:extLst>
        </c:ser>
        <c:ser>
          <c:idx val="1"/>
          <c:order val="1"/>
          <c:tx>
            <c:strRef>
              <c:f>'Comparativo '!$F$16</c:f>
              <c:strCache>
                <c:ptCount val="1"/>
                <c:pt idx="0">
                  <c:v> Jul 2021- Jun 2022</c:v>
                </c:pt>
              </c:strCache>
            </c:strRef>
          </c:tx>
          <c:spPr>
            <a:solidFill>
              <a:srgbClr val="92D050"/>
            </a:solidFill>
            <a:ln>
              <a:noFill/>
            </a:ln>
            <a:effectLst/>
            <a:scene3d>
              <a:camera prst="orthographicFront"/>
              <a:lightRig rig="threePt" dir="t"/>
            </a:scene3d>
            <a:sp3d>
              <a:bevelT w="190500" h="38100"/>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'Comparativo '!$C$17:$C$41</c:f>
              <c:strCache>
                <c:ptCount val="25"/>
                <c:pt idx="0">
                  <c:v>DI</c:v>
                </c:pt>
                <c:pt idx="1">
                  <c:v>PI</c:v>
                </c:pt>
                <c:pt idx="2">
                  <c:v>SE</c:v>
                </c:pt>
                <c:pt idx="3">
                  <c:v>CA</c:v>
                </c:pt>
                <c:pt idx="4">
                  <c:v>FO</c:v>
                </c:pt>
                <c:pt idx="5">
                  <c:v>IN</c:v>
                </c:pt>
                <c:pt idx="6">
                  <c:v>EX</c:v>
                </c:pt>
                <c:pt idx="7">
                  <c:v>CJ</c:v>
                </c:pt>
                <c:pt idx="8">
                  <c:v>IL</c:v>
                </c:pt>
                <c:pt idx="9">
                  <c:v>AR</c:v>
                </c:pt>
                <c:pt idx="10">
                  <c:v>CO</c:v>
                </c:pt>
                <c:pt idx="11">
                  <c:v>JU</c:v>
                </c:pt>
                <c:pt idx="12">
                  <c:v>RE</c:v>
                </c:pt>
                <c:pt idx="13">
                  <c:v>BI</c:v>
                </c:pt>
                <c:pt idx="14">
                  <c:v>FI</c:v>
                </c:pt>
                <c:pt idx="15">
                  <c:v>PU</c:v>
                </c:pt>
                <c:pt idx="16">
                  <c:v>SI</c:v>
                </c:pt>
                <c:pt idx="17">
                  <c:v>BE</c:v>
                </c:pt>
                <c:pt idx="18">
                  <c:v>CU</c:v>
                </c:pt>
                <c:pt idx="19">
                  <c:v>RF</c:v>
                </c:pt>
                <c:pt idx="20">
                  <c:v>TH</c:v>
                </c:pt>
                <c:pt idx="21">
                  <c:v>CI</c:v>
                </c:pt>
                <c:pt idx="22">
                  <c:v>GD</c:v>
                </c:pt>
                <c:pt idx="23">
                  <c:v>RT</c:v>
                </c:pt>
                <c:pt idx="24">
                  <c:v>UD</c:v>
                </c:pt>
              </c:strCache>
            </c:strRef>
          </c:cat>
          <c:val>
            <c:numRef>
              <c:f>'Comparativo '!$F$17:$F$41</c:f>
              <c:numCache>
                <c:formatCode>0%</c:formatCode>
                <c:ptCount val="25"/>
                <c:pt idx="0">
                  <c:v>1</c:v>
                </c:pt>
                <c:pt idx="1">
                  <c:v>1</c:v>
                </c:pt>
                <c:pt idx="2">
                  <c:v>0.98571428571428577</c:v>
                </c:pt>
                <c:pt idx="3">
                  <c:v>1</c:v>
                </c:pt>
                <c:pt idx="4">
                  <c:v>0.96250000000000002</c:v>
                </c:pt>
                <c:pt idx="5">
                  <c:v>1</c:v>
                </c:pt>
                <c:pt idx="6">
                  <c:v>1</c:v>
                </c:pt>
                <c:pt idx="7">
                  <c:v>1</c:v>
                </c:pt>
                <c:pt idx="8">
                  <c:v>1</c:v>
                </c:pt>
                <c:pt idx="9">
                  <c:v>1</c:v>
                </c:pt>
                <c:pt idx="10">
                  <c:v>1</c:v>
                </c:pt>
                <c:pt idx="11">
                  <c:v>1</c:v>
                </c:pt>
                <c:pt idx="12">
                  <c:v>1</c:v>
                </c:pt>
                <c:pt idx="13">
                  <c:v>0.99799999999999989</c:v>
                </c:pt>
                <c:pt idx="14">
                  <c:v>0.97777777777777786</c:v>
                </c:pt>
                <c:pt idx="15">
                  <c:v>1</c:v>
                </c:pt>
                <c:pt idx="16">
                  <c:v>1</c:v>
                </c:pt>
                <c:pt idx="17">
                  <c:v>0.97222222222222221</c:v>
                </c:pt>
                <c:pt idx="18">
                  <c:v>1</c:v>
                </c:pt>
                <c:pt idx="19">
                  <c:v>0.96666666666666656</c:v>
                </c:pt>
                <c:pt idx="20">
                  <c:v>0.9</c:v>
                </c:pt>
                <c:pt idx="21">
                  <c:v>1</c:v>
                </c:pt>
                <c:pt idx="22">
                  <c:v>1</c:v>
                </c:pt>
                <c:pt idx="23">
                  <c:v>1</c:v>
                </c:pt>
                <c:pt idx="24">
                  <c:v>0.97105263157894728</c:v>
                </c:pt>
              </c:numCache>
            </c:numRef>
          </c:val>
          <c:extLst>
            <c:ext xmlns:c16="http://schemas.microsoft.com/office/drawing/2014/chart" uri="{C3380CC4-5D6E-409C-BE32-E72D297353CC}">
              <c16:uniqueId val="{00000001-8943-45D6-939F-358D543CC140}"/>
            </c:ext>
          </c:extLst>
        </c:ser>
        <c:dLbls>
          <c:showLegendKey val="0"/>
          <c:showVal val="1"/>
          <c:showCatName val="0"/>
          <c:showSerName val="0"/>
          <c:showPercent val="0"/>
          <c:showBubbleSize val="0"/>
        </c:dLbls>
        <c:gapWidth val="150"/>
        <c:overlap val="-25"/>
        <c:axId val="453764768"/>
        <c:axId val="453757552"/>
      </c:barChart>
      <c:catAx>
        <c:axId val="453764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3757552"/>
        <c:crosses val="autoZero"/>
        <c:auto val="1"/>
        <c:lblAlgn val="ctr"/>
        <c:lblOffset val="100"/>
        <c:noMultiLvlLbl val="0"/>
      </c:catAx>
      <c:valAx>
        <c:axId val="453757552"/>
        <c:scaling>
          <c:orientation val="minMax"/>
        </c:scaling>
        <c:delete val="1"/>
        <c:axPos val="l"/>
        <c:numFmt formatCode="0%" sourceLinked="1"/>
        <c:majorTickMark val="none"/>
        <c:minorTickMark val="none"/>
        <c:tickLblPos val="nextTo"/>
        <c:crossAx val="45376476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5426875-1CEC-479C-93F7-5A81CE07DCE7}" type="doc">
      <dgm:prSet loTypeId="urn:microsoft.com/office/officeart/2005/8/layout/process5" loCatId="process" qsTypeId="urn:microsoft.com/office/officeart/2005/8/quickstyle/3d2" qsCatId="3D" csTypeId="urn:microsoft.com/office/officeart/2005/8/colors/colorful5" csCatId="colorful" phldr="1"/>
      <dgm:spPr/>
      <dgm:t>
        <a:bodyPr/>
        <a:lstStyle/>
        <a:p>
          <a:endParaRPr lang="es-CO"/>
        </a:p>
      </dgm:t>
    </dgm:pt>
    <dgm:pt modelId="{3E84B06A-FBFF-406D-A227-1E04AEE85E7F}">
      <dgm:prSet phldrT="[Texto]" custT="1"/>
      <dgm:spPr/>
      <dgm:t>
        <a:bodyPr/>
        <a:lstStyle/>
        <a:p>
          <a:pPr algn="ctr"/>
          <a:r>
            <a:rPr lang="es-CO" sz="1000" b="0">
              <a:latin typeface="Humanst521 BT" panose="020B0602020204020204" pitchFamily="34" charset="0"/>
            </a:rPr>
            <a:t>a) Revisar el estado de las mapas de riesgos</a:t>
          </a:r>
        </a:p>
      </dgm:t>
    </dgm:pt>
    <dgm:pt modelId="{82F8C096-7490-4C1C-98EA-178C84F9DA49}" type="parTrans" cxnId="{5FD0CD8E-7E5B-48ED-9364-CDC592C5E531}">
      <dgm:prSet/>
      <dgm:spPr/>
      <dgm:t>
        <a:bodyPr/>
        <a:lstStyle/>
        <a:p>
          <a:pPr algn="ctr"/>
          <a:endParaRPr lang="es-CO" sz="1000" b="0">
            <a:solidFill>
              <a:schemeClr val="bg1"/>
            </a:solidFill>
            <a:latin typeface="Humanst521 BT" panose="020B0602020204020204" pitchFamily="34" charset="0"/>
          </a:endParaRPr>
        </a:p>
      </dgm:t>
    </dgm:pt>
    <dgm:pt modelId="{B60DBD4D-7CEF-40A0-95FE-CCA59883537E}" type="sibTrans" cxnId="{5FD0CD8E-7E5B-48ED-9364-CDC592C5E531}">
      <dgm:prSet custT="1"/>
      <dgm:spPr/>
      <dgm:t>
        <a:bodyPr/>
        <a:lstStyle/>
        <a:p>
          <a:pPr algn="ctr"/>
          <a:endParaRPr lang="es-CO" sz="1000" b="0">
            <a:solidFill>
              <a:schemeClr val="bg1"/>
            </a:solidFill>
            <a:latin typeface="Humanst521 BT" panose="020B0602020204020204" pitchFamily="34" charset="0"/>
          </a:endParaRPr>
        </a:p>
      </dgm:t>
    </dgm:pt>
    <dgm:pt modelId="{65FA56A0-ED57-4094-81CC-43032DB133D4}">
      <dgm:prSet phldrT="[Texto]" custT="1"/>
      <dgm:spPr/>
      <dgm:t>
        <a:bodyPr/>
        <a:lstStyle/>
        <a:p>
          <a:pPr algn="ctr"/>
          <a:r>
            <a:rPr lang="es-CO" sz="1000" b="0" dirty="0">
              <a:latin typeface="Humanst521 BT" panose="020B0602020204020204" pitchFamily="34" charset="0"/>
            </a:rPr>
            <a:t>b) Enviar comunicaciones y si es necesario hacer visitas a los procesos</a:t>
          </a:r>
        </a:p>
      </dgm:t>
    </dgm:pt>
    <dgm:pt modelId="{498E2B4B-79F3-4881-BEFF-CF8BC0FBCC91}" type="parTrans" cxnId="{3C2ADEA4-CF2C-41F0-B4A0-E9D4D4FD72C7}">
      <dgm:prSet/>
      <dgm:spPr/>
      <dgm:t>
        <a:bodyPr/>
        <a:lstStyle/>
        <a:p>
          <a:pPr algn="ctr"/>
          <a:endParaRPr lang="es-CO" sz="1000" b="0">
            <a:solidFill>
              <a:schemeClr val="bg1"/>
            </a:solidFill>
            <a:latin typeface="Humanst521 BT" panose="020B0602020204020204" pitchFamily="34" charset="0"/>
          </a:endParaRPr>
        </a:p>
      </dgm:t>
    </dgm:pt>
    <dgm:pt modelId="{EAD5BEA1-B236-4EED-972F-DF4210771A39}" type="sibTrans" cxnId="{3C2ADEA4-CF2C-41F0-B4A0-E9D4D4FD72C7}">
      <dgm:prSet custT="1"/>
      <dgm:spPr/>
      <dgm:t>
        <a:bodyPr/>
        <a:lstStyle/>
        <a:p>
          <a:pPr algn="ctr"/>
          <a:endParaRPr lang="es-CO" sz="1000" b="0">
            <a:solidFill>
              <a:schemeClr val="bg1"/>
            </a:solidFill>
            <a:latin typeface="Humanst521 BT" panose="020B0602020204020204" pitchFamily="34" charset="0"/>
          </a:endParaRPr>
        </a:p>
      </dgm:t>
    </dgm:pt>
    <dgm:pt modelId="{3DF88A96-71E5-4DD8-8767-873AB3EEDA97}">
      <dgm:prSet phldrT="[Texto]" custT="1"/>
      <dgm:spPr>
        <a:solidFill>
          <a:schemeClr val="accent6">
            <a:lumMod val="75000"/>
          </a:schemeClr>
        </a:solidFill>
      </dgm:spPr>
      <dgm:t>
        <a:bodyPr/>
        <a:lstStyle/>
        <a:p>
          <a:pPr algn="ctr"/>
          <a:r>
            <a:rPr lang="es-CO" sz="1000" b="0">
              <a:latin typeface="Humanst521 BT" panose="020B0602020204020204" pitchFamily="34" charset="0"/>
            </a:rPr>
            <a:t>c) Análisis y Seguimiento </a:t>
          </a:r>
        </a:p>
      </dgm:t>
    </dgm:pt>
    <dgm:pt modelId="{E3C1B50D-6D2D-4BA2-A69F-3779C07706CE}" type="parTrans" cxnId="{232F723A-4938-4D41-93F3-27AB3473F207}">
      <dgm:prSet/>
      <dgm:spPr/>
      <dgm:t>
        <a:bodyPr/>
        <a:lstStyle/>
        <a:p>
          <a:pPr algn="ctr"/>
          <a:endParaRPr lang="es-CO" sz="1000" b="0">
            <a:solidFill>
              <a:schemeClr val="bg1"/>
            </a:solidFill>
            <a:latin typeface="Humanst521 BT" panose="020B0602020204020204" pitchFamily="34" charset="0"/>
          </a:endParaRPr>
        </a:p>
      </dgm:t>
    </dgm:pt>
    <dgm:pt modelId="{1A151892-9748-474E-B192-2CCCD623D8BF}" type="sibTrans" cxnId="{232F723A-4938-4D41-93F3-27AB3473F207}">
      <dgm:prSet custT="1"/>
      <dgm:spPr/>
      <dgm:t>
        <a:bodyPr/>
        <a:lstStyle/>
        <a:p>
          <a:pPr algn="ctr"/>
          <a:endParaRPr lang="es-CO" sz="1000" b="0">
            <a:solidFill>
              <a:schemeClr val="bg1"/>
            </a:solidFill>
            <a:latin typeface="Humanst521 BT" panose="020B0602020204020204" pitchFamily="34" charset="0"/>
          </a:endParaRPr>
        </a:p>
      </dgm:t>
    </dgm:pt>
    <dgm:pt modelId="{9B619048-73D6-43BA-92B2-50BB3057BADE}">
      <dgm:prSet phldrT="[Texto]" custT="1"/>
      <dgm:spPr/>
      <dgm:t>
        <a:bodyPr/>
        <a:lstStyle/>
        <a:p>
          <a:pPr algn="ctr"/>
          <a:r>
            <a:rPr lang="es-CO" sz="1000" b="0" dirty="0">
              <a:latin typeface="Humanst521 BT" panose="020B0602020204020204" pitchFamily="34" charset="0"/>
            </a:rPr>
            <a:t>e) Revisar la Actualización de las Mapas de Riesgos  </a:t>
          </a:r>
        </a:p>
      </dgm:t>
    </dgm:pt>
    <dgm:pt modelId="{62C91BF3-2ADA-45EF-8FC1-25588F2B04A8}" type="parTrans" cxnId="{B0F10BD5-A7BC-426F-8E75-D8E9E75FAB22}">
      <dgm:prSet/>
      <dgm:spPr/>
      <dgm:t>
        <a:bodyPr/>
        <a:lstStyle/>
        <a:p>
          <a:pPr algn="ctr"/>
          <a:endParaRPr lang="es-CO" sz="1000" b="0">
            <a:solidFill>
              <a:schemeClr val="bg1"/>
            </a:solidFill>
            <a:latin typeface="Humanst521 BT" panose="020B0602020204020204" pitchFamily="34" charset="0"/>
          </a:endParaRPr>
        </a:p>
      </dgm:t>
    </dgm:pt>
    <dgm:pt modelId="{CC0FB607-5D42-426C-8D98-F15BE0880118}" type="sibTrans" cxnId="{B0F10BD5-A7BC-426F-8E75-D8E9E75FAB22}">
      <dgm:prSet custT="1"/>
      <dgm:spPr/>
      <dgm:t>
        <a:bodyPr/>
        <a:lstStyle/>
        <a:p>
          <a:pPr algn="ctr"/>
          <a:endParaRPr lang="es-CO" sz="1000" b="0">
            <a:solidFill>
              <a:schemeClr val="bg1"/>
            </a:solidFill>
            <a:latin typeface="Humanst521 BT" panose="020B0602020204020204" pitchFamily="34" charset="0"/>
          </a:endParaRPr>
        </a:p>
      </dgm:t>
    </dgm:pt>
    <dgm:pt modelId="{1AB32474-7818-4AC1-93DD-3871CAFB39C7}">
      <dgm:prSet phldrT="[Texto]" custT="1"/>
      <dgm:spPr/>
      <dgm:t>
        <a:bodyPr/>
        <a:lstStyle/>
        <a:p>
          <a:pPr algn="ctr"/>
          <a:r>
            <a:rPr lang="es-CO" sz="1000" b="0">
              <a:latin typeface="Humanst521 BT" panose="020B0602020204020204" pitchFamily="34" charset="0"/>
            </a:rPr>
            <a:t>f) Gestionar la publicación </a:t>
          </a:r>
        </a:p>
      </dgm:t>
    </dgm:pt>
    <dgm:pt modelId="{288FE4EC-32A4-45CF-9B16-66DABFA4274C}" type="parTrans" cxnId="{3370AAF7-E4BA-4C10-892B-3BFF0E5A0A51}">
      <dgm:prSet/>
      <dgm:spPr/>
      <dgm:t>
        <a:bodyPr/>
        <a:lstStyle/>
        <a:p>
          <a:pPr algn="ctr"/>
          <a:endParaRPr lang="es-CO" sz="1000" b="0">
            <a:solidFill>
              <a:schemeClr val="bg1"/>
            </a:solidFill>
          </a:endParaRPr>
        </a:p>
      </dgm:t>
    </dgm:pt>
    <dgm:pt modelId="{B8561935-E901-486D-AAB2-2A7273ABFC03}" type="sibTrans" cxnId="{3370AAF7-E4BA-4C10-892B-3BFF0E5A0A51}">
      <dgm:prSet/>
      <dgm:spPr/>
      <dgm:t>
        <a:bodyPr/>
        <a:lstStyle/>
        <a:p>
          <a:pPr algn="ctr"/>
          <a:endParaRPr lang="es-CO" sz="1000" b="0">
            <a:solidFill>
              <a:schemeClr val="bg1"/>
            </a:solidFill>
          </a:endParaRPr>
        </a:p>
      </dgm:t>
    </dgm:pt>
    <dgm:pt modelId="{912327EF-7596-4CC6-9B22-8ECEA57EC693}">
      <dgm:prSet phldrT="[Texto]" custT="1"/>
      <dgm:spPr/>
      <dgm:t>
        <a:bodyPr/>
        <a:lstStyle/>
        <a:p>
          <a:pPr algn="ctr"/>
          <a:r>
            <a:rPr lang="es-CO" sz="1000" b="0">
              <a:latin typeface="Humanst521 BT" panose="020B0602020204020204" pitchFamily="34" charset="0"/>
            </a:rPr>
            <a:t>d) Nivel de Cumplimiento de la Gestión de Riesgos</a:t>
          </a:r>
        </a:p>
      </dgm:t>
    </dgm:pt>
    <dgm:pt modelId="{1BEEC9AD-5284-4087-AACE-87B6BE3688D0}" type="parTrans" cxnId="{ACB4314D-0E21-49A2-B2DB-BA63B8B384BB}">
      <dgm:prSet/>
      <dgm:spPr/>
      <dgm:t>
        <a:bodyPr/>
        <a:lstStyle/>
        <a:p>
          <a:pPr algn="ctr"/>
          <a:endParaRPr lang="es-CO" sz="1000"/>
        </a:p>
      </dgm:t>
    </dgm:pt>
    <dgm:pt modelId="{4877D488-21C9-4167-9A18-1C8F51167C6A}" type="sibTrans" cxnId="{ACB4314D-0E21-49A2-B2DB-BA63B8B384BB}">
      <dgm:prSet custT="1"/>
      <dgm:spPr/>
      <dgm:t>
        <a:bodyPr/>
        <a:lstStyle/>
        <a:p>
          <a:pPr algn="ctr"/>
          <a:endParaRPr lang="es-CO" sz="1000"/>
        </a:p>
      </dgm:t>
    </dgm:pt>
    <dgm:pt modelId="{95652A93-A921-492A-91FC-47929C1EDFCF}" type="pres">
      <dgm:prSet presAssocID="{05426875-1CEC-479C-93F7-5A81CE07DCE7}" presName="diagram" presStyleCnt="0">
        <dgm:presLayoutVars>
          <dgm:dir/>
          <dgm:resizeHandles val="exact"/>
        </dgm:presLayoutVars>
      </dgm:prSet>
      <dgm:spPr/>
      <dgm:t>
        <a:bodyPr/>
        <a:lstStyle/>
        <a:p>
          <a:endParaRPr lang="es-ES"/>
        </a:p>
      </dgm:t>
    </dgm:pt>
    <dgm:pt modelId="{3DB91DFA-9C7D-45F0-BCFC-29BEF7AFD3C8}" type="pres">
      <dgm:prSet presAssocID="{3E84B06A-FBFF-406D-A227-1E04AEE85E7F}" presName="node" presStyleLbl="node1" presStyleIdx="0" presStyleCnt="6">
        <dgm:presLayoutVars>
          <dgm:bulletEnabled val="1"/>
        </dgm:presLayoutVars>
      </dgm:prSet>
      <dgm:spPr/>
      <dgm:t>
        <a:bodyPr/>
        <a:lstStyle/>
        <a:p>
          <a:endParaRPr lang="es-ES"/>
        </a:p>
      </dgm:t>
    </dgm:pt>
    <dgm:pt modelId="{85129B8C-7CAB-4E11-9EA7-AB7F06BD0C87}" type="pres">
      <dgm:prSet presAssocID="{B60DBD4D-7CEF-40A0-95FE-CCA59883537E}" presName="sibTrans" presStyleLbl="sibTrans2D1" presStyleIdx="0" presStyleCnt="5"/>
      <dgm:spPr/>
      <dgm:t>
        <a:bodyPr/>
        <a:lstStyle/>
        <a:p>
          <a:endParaRPr lang="es-ES"/>
        </a:p>
      </dgm:t>
    </dgm:pt>
    <dgm:pt modelId="{CCE93267-D01B-422F-8A5D-AD7AE13EDADD}" type="pres">
      <dgm:prSet presAssocID="{B60DBD4D-7CEF-40A0-95FE-CCA59883537E}" presName="connectorText" presStyleLbl="sibTrans2D1" presStyleIdx="0" presStyleCnt="5"/>
      <dgm:spPr/>
      <dgm:t>
        <a:bodyPr/>
        <a:lstStyle/>
        <a:p>
          <a:endParaRPr lang="es-ES"/>
        </a:p>
      </dgm:t>
    </dgm:pt>
    <dgm:pt modelId="{93849E53-A883-4844-89F6-7609084ECB59}" type="pres">
      <dgm:prSet presAssocID="{65FA56A0-ED57-4094-81CC-43032DB133D4}" presName="node" presStyleLbl="node1" presStyleIdx="1" presStyleCnt="6">
        <dgm:presLayoutVars>
          <dgm:bulletEnabled val="1"/>
        </dgm:presLayoutVars>
      </dgm:prSet>
      <dgm:spPr/>
      <dgm:t>
        <a:bodyPr/>
        <a:lstStyle/>
        <a:p>
          <a:endParaRPr lang="es-ES"/>
        </a:p>
      </dgm:t>
    </dgm:pt>
    <dgm:pt modelId="{234035C7-50FB-4F4E-8127-6650CDD66544}" type="pres">
      <dgm:prSet presAssocID="{EAD5BEA1-B236-4EED-972F-DF4210771A39}" presName="sibTrans" presStyleLbl="sibTrans2D1" presStyleIdx="1" presStyleCnt="5"/>
      <dgm:spPr/>
      <dgm:t>
        <a:bodyPr/>
        <a:lstStyle/>
        <a:p>
          <a:endParaRPr lang="es-ES"/>
        </a:p>
      </dgm:t>
    </dgm:pt>
    <dgm:pt modelId="{A28C8253-CAF6-4C24-A3D2-761CEECDD760}" type="pres">
      <dgm:prSet presAssocID="{EAD5BEA1-B236-4EED-972F-DF4210771A39}" presName="connectorText" presStyleLbl="sibTrans2D1" presStyleIdx="1" presStyleCnt="5"/>
      <dgm:spPr/>
      <dgm:t>
        <a:bodyPr/>
        <a:lstStyle/>
        <a:p>
          <a:endParaRPr lang="es-ES"/>
        </a:p>
      </dgm:t>
    </dgm:pt>
    <dgm:pt modelId="{88EB77F8-5DE6-48EC-BAF8-3BF4DC0934F5}" type="pres">
      <dgm:prSet presAssocID="{3DF88A96-71E5-4DD8-8767-873AB3EEDA97}" presName="node" presStyleLbl="node1" presStyleIdx="2" presStyleCnt="6">
        <dgm:presLayoutVars>
          <dgm:bulletEnabled val="1"/>
        </dgm:presLayoutVars>
      </dgm:prSet>
      <dgm:spPr/>
      <dgm:t>
        <a:bodyPr/>
        <a:lstStyle/>
        <a:p>
          <a:endParaRPr lang="es-ES"/>
        </a:p>
      </dgm:t>
    </dgm:pt>
    <dgm:pt modelId="{0B7B215E-D51D-45BB-9F27-B51A188036CF}" type="pres">
      <dgm:prSet presAssocID="{1A151892-9748-474E-B192-2CCCD623D8BF}" presName="sibTrans" presStyleLbl="sibTrans2D1" presStyleIdx="2" presStyleCnt="5"/>
      <dgm:spPr/>
      <dgm:t>
        <a:bodyPr/>
        <a:lstStyle/>
        <a:p>
          <a:endParaRPr lang="es-ES"/>
        </a:p>
      </dgm:t>
    </dgm:pt>
    <dgm:pt modelId="{27AA43F7-6137-4524-B774-E18D1377A1B1}" type="pres">
      <dgm:prSet presAssocID="{1A151892-9748-474E-B192-2CCCD623D8BF}" presName="connectorText" presStyleLbl="sibTrans2D1" presStyleIdx="2" presStyleCnt="5"/>
      <dgm:spPr/>
      <dgm:t>
        <a:bodyPr/>
        <a:lstStyle/>
        <a:p>
          <a:endParaRPr lang="es-ES"/>
        </a:p>
      </dgm:t>
    </dgm:pt>
    <dgm:pt modelId="{7A1FDFC4-EBEA-40FC-A455-8B72E1B6149D}" type="pres">
      <dgm:prSet presAssocID="{912327EF-7596-4CC6-9B22-8ECEA57EC693}" presName="node" presStyleLbl="node1" presStyleIdx="3" presStyleCnt="6">
        <dgm:presLayoutVars>
          <dgm:bulletEnabled val="1"/>
        </dgm:presLayoutVars>
      </dgm:prSet>
      <dgm:spPr/>
      <dgm:t>
        <a:bodyPr/>
        <a:lstStyle/>
        <a:p>
          <a:endParaRPr lang="es-ES"/>
        </a:p>
      </dgm:t>
    </dgm:pt>
    <dgm:pt modelId="{DE4201AF-5B63-4630-BAB2-E3F8651F197C}" type="pres">
      <dgm:prSet presAssocID="{4877D488-21C9-4167-9A18-1C8F51167C6A}" presName="sibTrans" presStyleLbl="sibTrans2D1" presStyleIdx="3" presStyleCnt="5"/>
      <dgm:spPr/>
      <dgm:t>
        <a:bodyPr/>
        <a:lstStyle/>
        <a:p>
          <a:endParaRPr lang="es-ES"/>
        </a:p>
      </dgm:t>
    </dgm:pt>
    <dgm:pt modelId="{97422F64-31BD-4DBF-A224-4EA242832989}" type="pres">
      <dgm:prSet presAssocID="{4877D488-21C9-4167-9A18-1C8F51167C6A}" presName="connectorText" presStyleLbl="sibTrans2D1" presStyleIdx="3" presStyleCnt="5"/>
      <dgm:spPr/>
      <dgm:t>
        <a:bodyPr/>
        <a:lstStyle/>
        <a:p>
          <a:endParaRPr lang="es-ES"/>
        </a:p>
      </dgm:t>
    </dgm:pt>
    <dgm:pt modelId="{00B60174-333B-48BF-91BB-8F38D6D5297E}" type="pres">
      <dgm:prSet presAssocID="{9B619048-73D6-43BA-92B2-50BB3057BADE}" presName="node" presStyleLbl="node1" presStyleIdx="4" presStyleCnt="6">
        <dgm:presLayoutVars>
          <dgm:bulletEnabled val="1"/>
        </dgm:presLayoutVars>
      </dgm:prSet>
      <dgm:spPr/>
      <dgm:t>
        <a:bodyPr/>
        <a:lstStyle/>
        <a:p>
          <a:endParaRPr lang="es-ES"/>
        </a:p>
      </dgm:t>
    </dgm:pt>
    <dgm:pt modelId="{D9716A85-E75C-4DB1-8BD9-D2E8F20CC7DB}" type="pres">
      <dgm:prSet presAssocID="{CC0FB607-5D42-426C-8D98-F15BE0880118}" presName="sibTrans" presStyleLbl="sibTrans2D1" presStyleIdx="4" presStyleCnt="5"/>
      <dgm:spPr/>
      <dgm:t>
        <a:bodyPr/>
        <a:lstStyle/>
        <a:p>
          <a:endParaRPr lang="es-ES"/>
        </a:p>
      </dgm:t>
    </dgm:pt>
    <dgm:pt modelId="{44913B8A-661B-436C-A987-F7356971504B}" type="pres">
      <dgm:prSet presAssocID="{CC0FB607-5D42-426C-8D98-F15BE0880118}" presName="connectorText" presStyleLbl="sibTrans2D1" presStyleIdx="4" presStyleCnt="5"/>
      <dgm:spPr/>
      <dgm:t>
        <a:bodyPr/>
        <a:lstStyle/>
        <a:p>
          <a:endParaRPr lang="es-ES"/>
        </a:p>
      </dgm:t>
    </dgm:pt>
    <dgm:pt modelId="{15431B8F-58AF-425D-ACA1-2AF6109DD795}" type="pres">
      <dgm:prSet presAssocID="{1AB32474-7818-4AC1-93DD-3871CAFB39C7}" presName="node" presStyleLbl="node1" presStyleIdx="5" presStyleCnt="6">
        <dgm:presLayoutVars>
          <dgm:bulletEnabled val="1"/>
        </dgm:presLayoutVars>
      </dgm:prSet>
      <dgm:spPr/>
      <dgm:t>
        <a:bodyPr/>
        <a:lstStyle/>
        <a:p>
          <a:endParaRPr lang="es-ES"/>
        </a:p>
      </dgm:t>
    </dgm:pt>
  </dgm:ptLst>
  <dgm:cxnLst>
    <dgm:cxn modelId="{CDFF5337-E970-41EC-871C-7CDA6F633EF8}" type="presOf" srcId="{9B619048-73D6-43BA-92B2-50BB3057BADE}" destId="{00B60174-333B-48BF-91BB-8F38D6D5297E}" srcOrd="0" destOrd="0" presId="urn:microsoft.com/office/officeart/2005/8/layout/process5"/>
    <dgm:cxn modelId="{3771FB68-34DF-47BA-808F-1C3829C76A0B}" type="presOf" srcId="{EAD5BEA1-B236-4EED-972F-DF4210771A39}" destId="{A28C8253-CAF6-4C24-A3D2-761CEECDD760}" srcOrd="1" destOrd="0" presId="urn:microsoft.com/office/officeart/2005/8/layout/process5"/>
    <dgm:cxn modelId="{AC533D32-4DA8-4082-BF26-005423D5C77E}" type="presOf" srcId="{1A151892-9748-474E-B192-2CCCD623D8BF}" destId="{0B7B215E-D51D-45BB-9F27-B51A188036CF}" srcOrd="0" destOrd="0" presId="urn:microsoft.com/office/officeart/2005/8/layout/process5"/>
    <dgm:cxn modelId="{8C4172E7-E3DA-49DA-B4C9-1C393E49C9B8}" type="presOf" srcId="{3DF88A96-71E5-4DD8-8767-873AB3EEDA97}" destId="{88EB77F8-5DE6-48EC-BAF8-3BF4DC0934F5}" srcOrd="0" destOrd="0" presId="urn:microsoft.com/office/officeart/2005/8/layout/process5"/>
    <dgm:cxn modelId="{B0F10BD5-A7BC-426F-8E75-D8E9E75FAB22}" srcId="{05426875-1CEC-479C-93F7-5A81CE07DCE7}" destId="{9B619048-73D6-43BA-92B2-50BB3057BADE}" srcOrd="4" destOrd="0" parTransId="{62C91BF3-2ADA-45EF-8FC1-25588F2B04A8}" sibTransId="{CC0FB607-5D42-426C-8D98-F15BE0880118}"/>
    <dgm:cxn modelId="{05C620E0-A1A1-49CC-AC89-8EAC7B405964}" type="presOf" srcId="{4877D488-21C9-4167-9A18-1C8F51167C6A}" destId="{97422F64-31BD-4DBF-A224-4EA242832989}" srcOrd="1" destOrd="0" presId="urn:microsoft.com/office/officeart/2005/8/layout/process5"/>
    <dgm:cxn modelId="{3C2ADEA4-CF2C-41F0-B4A0-E9D4D4FD72C7}" srcId="{05426875-1CEC-479C-93F7-5A81CE07DCE7}" destId="{65FA56A0-ED57-4094-81CC-43032DB133D4}" srcOrd="1" destOrd="0" parTransId="{498E2B4B-79F3-4881-BEFF-CF8BC0FBCC91}" sibTransId="{EAD5BEA1-B236-4EED-972F-DF4210771A39}"/>
    <dgm:cxn modelId="{ACB4314D-0E21-49A2-B2DB-BA63B8B384BB}" srcId="{05426875-1CEC-479C-93F7-5A81CE07DCE7}" destId="{912327EF-7596-4CC6-9B22-8ECEA57EC693}" srcOrd="3" destOrd="0" parTransId="{1BEEC9AD-5284-4087-AACE-87B6BE3688D0}" sibTransId="{4877D488-21C9-4167-9A18-1C8F51167C6A}"/>
    <dgm:cxn modelId="{607CF62E-2664-4E64-9AAA-A1C1A14AF7A9}" type="presOf" srcId="{65FA56A0-ED57-4094-81CC-43032DB133D4}" destId="{93849E53-A883-4844-89F6-7609084ECB59}" srcOrd="0" destOrd="0" presId="urn:microsoft.com/office/officeart/2005/8/layout/process5"/>
    <dgm:cxn modelId="{3494285A-3B35-4525-8B1B-B5C9A926F189}" type="presOf" srcId="{CC0FB607-5D42-426C-8D98-F15BE0880118}" destId="{D9716A85-E75C-4DB1-8BD9-D2E8F20CC7DB}" srcOrd="0" destOrd="0" presId="urn:microsoft.com/office/officeart/2005/8/layout/process5"/>
    <dgm:cxn modelId="{349C8299-F291-4071-9F01-BC5A6FFFC177}" type="presOf" srcId="{912327EF-7596-4CC6-9B22-8ECEA57EC693}" destId="{7A1FDFC4-EBEA-40FC-A455-8B72E1B6149D}" srcOrd="0" destOrd="0" presId="urn:microsoft.com/office/officeart/2005/8/layout/process5"/>
    <dgm:cxn modelId="{FABA8374-AE06-44E4-9CCF-69871DC9AAA4}" type="presOf" srcId="{B60DBD4D-7CEF-40A0-95FE-CCA59883537E}" destId="{CCE93267-D01B-422F-8A5D-AD7AE13EDADD}" srcOrd="1" destOrd="0" presId="urn:microsoft.com/office/officeart/2005/8/layout/process5"/>
    <dgm:cxn modelId="{5FD0CD8E-7E5B-48ED-9364-CDC592C5E531}" srcId="{05426875-1CEC-479C-93F7-5A81CE07DCE7}" destId="{3E84B06A-FBFF-406D-A227-1E04AEE85E7F}" srcOrd="0" destOrd="0" parTransId="{82F8C096-7490-4C1C-98EA-178C84F9DA49}" sibTransId="{B60DBD4D-7CEF-40A0-95FE-CCA59883537E}"/>
    <dgm:cxn modelId="{9C3A5F45-EDE7-4839-AA3B-8F718AB6E1F4}" type="presOf" srcId="{1A151892-9748-474E-B192-2CCCD623D8BF}" destId="{27AA43F7-6137-4524-B774-E18D1377A1B1}" srcOrd="1" destOrd="0" presId="urn:microsoft.com/office/officeart/2005/8/layout/process5"/>
    <dgm:cxn modelId="{2BEBE76E-84FA-4726-A212-29B4DBC906B9}" type="presOf" srcId="{CC0FB607-5D42-426C-8D98-F15BE0880118}" destId="{44913B8A-661B-436C-A987-F7356971504B}" srcOrd="1" destOrd="0" presId="urn:microsoft.com/office/officeart/2005/8/layout/process5"/>
    <dgm:cxn modelId="{23EF6BFF-DBB4-44FD-9255-7077458850B6}" type="presOf" srcId="{3E84B06A-FBFF-406D-A227-1E04AEE85E7F}" destId="{3DB91DFA-9C7D-45F0-BCFC-29BEF7AFD3C8}" srcOrd="0" destOrd="0" presId="urn:microsoft.com/office/officeart/2005/8/layout/process5"/>
    <dgm:cxn modelId="{3370AAF7-E4BA-4C10-892B-3BFF0E5A0A51}" srcId="{05426875-1CEC-479C-93F7-5A81CE07DCE7}" destId="{1AB32474-7818-4AC1-93DD-3871CAFB39C7}" srcOrd="5" destOrd="0" parTransId="{288FE4EC-32A4-45CF-9B16-66DABFA4274C}" sibTransId="{B8561935-E901-486D-AAB2-2A7273ABFC03}"/>
    <dgm:cxn modelId="{D99A6670-1750-4FD5-AB53-5740FCE13959}" type="presOf" srcId="{1AB32474-7818-4AC1-93DD-3871CAFB39C7}" destId="{15431B8F-58AF-425D-ACA1-2AF6109DD795}" srcOrd="0" destOrd="0" presId="urn:microsoft.com/office/officeart/2005/8/layout/process5"/>
    <dgm:cxn modelId="{1ABE5931-3EB1-4915-A620-63330506A9AF}" type="presOf" srcId="{EAD5BEA1-B236-4EED-972F-DF4210771A39}" destId="{234035C7-50FB-4F4E-8127-6650CDD66544}" srcOrd="0" destOrd="0" presId="urn:microsoft.com/office/officeart/2005/8/layout/process5"/>
    <dgm:cxn modelId="{232F723A-4938-4D41-93F3-27AB3473F207}" srcId="{05426875-1CEC-479C-93F7-5A81CE07DCE7}" destId="{3DF88A96-71E5-4DD8-8767-873AB3EEDA97}" srcOrd="2" destOrd="0" parTransId="{E3C1B50D-6D2D-4BA2-A69F-3779C07706CE}" sibTransId="{1A151892-9748-474E-B192-2CCCD623D8BF}"/>
    <dgm:cxn modelId="{50E0343B-7DDB-4C5D-8C05-609805AABAB3}" type="presOf" srcId="{4877D488-21C9-4167-9A18-1C8F51167C6A}" destId="{DE4201AF-5B63-4630-BAB2-E3F8651F197C}" srcOrd="0" destOrd="0" presId="urn:microsoft.com/office/officeart/2005/8/layout/process5"/>
    <dgm:cxn modelId="{E035EB71-A7A1-4750-9C4D-A0238F4A22F2}" type="presOf" srcId="{05426875-1CEC-479C-93F7-5A81CE07DCE7}" destId="{95652A93-A921-492A-91FC-47929C1EDFCF}" srcOrd="0" destOrd="0" presId="urn:microsoft.com/office/officeart/2005/8/layout/process5"/>
    <dgm:cxn modelId="{89AA775D-3588-4AE1-AFBC-4D1567B882C0}" type="presOf" srcId="{B60DBD4D-7CEF-40A0-95FE-CCA59883537E}" destId="{85129B8C-7CAB-4E11-9EA7-AB7F06BD0C87}" srcOrd="0" destOrd="0" presId="urn:microsoft.com/office/officeart/2005/8/layout/process5"/>
    <dgm:cxn modelId="{9B32F322-A454-42AC-A675-E543ED9ED3E8}" type="presParOf" srcId="{95652A93-A921-492A-91FC-47929C1EDFCF}" destId="{3DB91DFA-9C7D-45F0-BCFC-29BEF7AFD3C8}" srcOrd="0" destOrd="0" presId="urn:microsoft.com/office/officeart/2005/8/layout/process5"/>
    <dgm:cxn modelId="{0AD34B75-8BD4-45AA-B62E-B710349580A5}" type="presParOf" srcId="{95652A93-A921-492A-91FC-47929C1EDFCF}" destId="{85129B8C-7CAB-4E11-9EA7-AB7F06BD0C87}" srcOrd="1" destOrd="0" presId="urn:microsoft.com/office/officeart/2005/8/layout/process5"/>
    <dgm:cxn modelId="{21023DE3-93B8-4CE2-88EA-6C42C048F5C6}" type="presParOf" srcId="{85129B8C-7CAB-4E11-9EA7-AB7F06BD0C87}" destId="{CCE93267-D01B-422F-8A5D-AD7AE13EDADD}" srcOrd="0" destOrd="0" presId="urn:microsoft.com/office/officeart/2005/8/layout/process5"/>
    <dgm:cxn modelId="{567F9F05-A51F-4D90-AC78-E0E69CECB0BF}" type="presParOf" srcId="{95652A93-A921-492A-91FC-47929C1EDFCF}" destId="{93849E53-A883-4844-89F6-7609084ECB59}" srcOrd="2" destOrd="0" presId="urn:microsoft.com/office/officeart/2005/8/layout/process5"/>
    <dgm:cxn modelId="{0005AA68-7599-49F5-9176-A78977654F93}" type="presParOf" srcId="{95652A93-A921-492A-91FC-47929C1EDFCF}" destId="{234035C7-50FB-4F4E-8127-6650CDD66544}" srcOrd="3" destOrd="0" presId="urn:microsoft.com/office/officeart/2005/8/layout/process5"/>
    <dgm:cxn modelId="{014D9CA1-C0FD-4207-B3E2-485FCB3DC1DC}" type="presParOf" srcId="{234035C7-50FB-4F4E-8127-6650CDD66544}" destId="{A28C8253-CAF6-4C24-A3D2-761CEECDD760}" srcOrd="0" destOrd="0" presId="urn:microsoft.com/office/officeart/2005/8/layout/process5"/>
    <dgm:cxn modelId="{B0AB2D9E-1639-4B25-B3A0-9DED56E7E835}" type="presParOf" srcId="{95652A93-A921-492A-91FC-47929C1EDFCF}" destId="{88EB77F8-5DE6-48EC-BAF8-3BF4DC0934F5}" srcOrd="4" destOrd="0" presId="urn:microsoft.com/office/officeart/2005/8/layout/process5"/>
    <dgm:cxn modelId="{1B84E457-6FE9-4A02-BF2E-11F0498FC59E}" type="presParOf" srcId="{95652A93-A921-492A-91FC-47929C1EDFCF}" destId="{0B7B215E-D51D-45BB-9F27-B51A188036CF}" srcOrd="5" destOrd="0" presId="urn:microsoft.com/office/officeart/2005/8/layout/process5"/>
    <dgm:cxn modelId="{AB8EDE11-C5E1-4B69-ADB8-CDE9E68D0E36}" type="presParOf" srcId="{0B7B215E-D51D-45BB-9F27-B51A188036CF}" destId="{27AA43F7-6137-4524-B774-E18D1377A1B1}" srcOrd="0" destOrd="0" presId="urn:microsoft.com/office/officeart/2005/8/layout/process5"/>
    <dgm:cxn modelId="{F25B21B4-B00E-4A80-BB91-1EEECACAA450}" type="presParOf" srcId="{95652A93-A921-492A-91FC-47929C1EDFCF}" destId="{7A1FDFC4-EBEA-40FC-A455-8B72E1B6149D}" srcOrd="6" destOrd="0" presId="urn:microsoft.com/office/officeart/2005/8/layout/process5"/>
    <dgm:cxn modelId="{9E0CC490-47DC-4B69-9FF3-4BD023AAFFCE}" type="presParOf" srcId="{95652A93-A921-492A-91FC-47929C1EDFCF}" destId="{DE4201AF-5B63-4630-BAB2-E3F8651F197C}" srcOrd="7" destOrd="0" presId="urn:microsoft.com/office/officeart/2005/8/layout/process5"/>
    <dgm:cxn modelId="{22D1EFE3-E3C1-48C2-BDE6-A35AF4C9701D}" type="presParOf" srcId="{DE4201AF-5B63-4630-BAB2-E3F8651F197C}" destId="{97422F64-31BD-4DBF-A224-4EA242832989}" srcOrd="0" destOrd="0" presId="urn:microsoft.com/office/officeart/2005/8/layout/process5"/>
    <dgm:cxn modelId="{A6470BCF-9C0C-4955-A924-7911A8F4038F}" type="presParOf" srcId="{95652A93-A921-492A-91FC-47929C1EDFCF}" destId="{00B60174-333B-48BF-91BB-8F38D6D5297E}" srcOrd="8" destOrd="0" presId="urn:microsoft.com/office/officeart/2005/8/layout/process5"/>
    <dgm:cxn modelId="{CC8646E2-00AE-4BF3-884F-0B78F88C2908}" type="presParOf" srcId="{95652A93-A921-492A-91FC-47929C1EDFCF}" destId="{D9716A85-E75C-4DB1-8BD9-D2E8F20CC7DB}" srcOrd="9" destOrd="0" presId="urn:microsoft.com/office/officeart/2005/8/layout/process5"/>
    <dgm:cxn modelId="{32D37FE0-B0F3-41A0-83EF-018736E0C347}" type="presParOf" srcId="{D9716A85-E75C-4DB1-8BD9-D2E8F20CC7DB}" destId="{44913B8A-661B-436C-A987-F7356971504B}" srcOrd="0" destOrd="0" presId="urn:microsoft.com/office/officeart/2005/8/layout/process5"/>
    <dgm:cxn modelId="{D3743E86-53BE-4D10-97B0-A9C377D92B31}" type="presParOf" srcId="{95652A93-A921-492A-91FC-47929C1EDFCF}" destId="{15431B8F-58AF-425D-ACA1-2AF6109DD795}" srcOrd="10" destOrd="0" presId="urn:microsoft.com/office/officeart/2005/8/layout/process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DB91DFA-9C7D-45F0-BCFC-29BEF7AFD3C8}">
      <dsp:nvSpPr>
        <dsp:cNvPr id="0" name=""/>
        <dsp:cNvSpPr/>
      </dsp:nvSpPr>
      <dsp:spPr>
        <a:xfrm>
          <a:off x="4228" y="170724"/>
          <a:ext cx="1263764" cy="758258"/>
        </a:xfrm>
        <a:prstGeom prst="roundRect">
          <a:avLst>
            <a:gd name="adj" fmla="val 10000"/>
          </a:avLst>
        </a:prstGeom>
        <a:gradFill rotWithShape="0">
          <a:gsLst>
            <a:gs pos="0">
              <a:schemeClr val="accent5">
                <a:hueOff val="0"/>
                <a:satOff val="0"/>
                <a:lumOff val="0"/>
                <a:alphaOff val="0"/>
                <a:satMod val="103000"/>
                <a:lumMod val="102000"/>
                <a:tint val="94000"/>
              </a:schemeClr>
            </a:gs>
            <a:gs pos="50000">
              <a:schemeClr val="accent5">
                <a:hueOff val="0"/>
                <a:satOff val="0"/>
                <a:lumOff val="0"/>
                <a:alphaOff val="0"/>
                <a:satMod val="110000"/>
                <a:lumMod val="100000"/>
                <a:shade val="100000"/>
              </a:schemeClr>
            </a:gs>
            <a:gs pos="100000">
              <a:schemeClr val="accent5">
                <a:hueOff val="0"/>
                <a:satOff val="0"/>
                <a:lumOff val="0"/>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s-CO" sz="1000" b="0" kern="1200">
              <a:latin typeface="Humanst521 BT" panose="020B0602020204020204" pitchFamily="34" charset="0"/>
            </a:rPr>
            <a:t>a) Revisar el estado de las mapas de riesgos</a:t>
          </a:r>
        </a:p>
      </dsp:txBody>
      <dsp:txXfrm>
        <a:off x="26437" y="192933"/>
        <a:ext cx="1219346" cy="713840"/>
      </dsp:txXfrm>
    </dsp:sp>
    <dsp:sp modelId="{85129B8C-7CAB-4E11-9EA7-AB7F06BD0C87}">
      <dsp:nvSpPr>
        <dsp:cNvPr id="0" name=""/>
        <dsp:cNvSpPr/>
      </dsp:nvSpPr>
      <dsp:spPr>
        <a:xfrm>
          <a:off x="1379203" y="393146"/>
          <a:ext cx="267917" cy="313413"/>
        </a:xfrm>
        <a:prstGeom prst="rightArrow">
          <a:avLst>
            <a:gd name="adj1" fmla="val 60000"/>
            <a:gd name="adj2" fmla="val 50000"/>
          </a:avLst>
        </a:prstGeom>
        <a:solidFill>
          <a:schemeClr val="accent5">
            <a:hueOff val="0"/>
            <a:satOff val="0"/>
            <a:lumOff val="0"/>
            <a:alphaOff val="0"/>
          </a:schemeClr>
        </a:solidFill>
        <a:ln>
          <a:noFill/>
        </a:ln>
        <a:effectLst/>
        <a:scene3d>
          <a:camera prst="orthographicFront"/>
          <a:lightRig rig="threePt" dir="t">
            <a:rot lat="0" lon="0" rev="7500000"/>
          </a:lightRig>
        </a:scene3d>
        <a:sp3d z="-70000" extrusionH="63500" prstMaterial="matte">
          <a:bevelT w="25400" h="6350" prst="relaxedInset"/>
          <a:contourClr>
            <a:schemeClr val="bg1"/>
          </a:contourClr>
        </a:sp3d>
      </dsp:spPr>
      <dsp:style>
        <a:lnRef idx="0">
          <a:scrgbClr r="0" g="0" b="0"/>
        </a:lnRef>
        <a:fillRef idx="1">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lvl="0" algn="ctr" defTabSz="444500">
            <a:lnSpc>
              <a:spcPct val="90000"/>
            </a:lnSpc>
            <a:spcBef>
              <a:spcPct val="0"/>
            </a:spcBef>
            <a:spcAft>
              <a:spcPct val="35000"/>
            </a:spcAft>
          </a:pPr>
          <a:endParaRPr lang="es-CO" sz="1000" b="0" kern="1200">
            <a:solidFill>
              <a:schemeClr val="bg1"/>
            </a:solidFill>
            <a:latin typeface="Humanst521 BT" panose="020B0602020204020204" pitchFamily="34" charset="0"/>
          </a:endParaRPr>
        </a:p>
      </dsp:txBody>
      <dsp:txXfrm>
        <a:off x="1379203" y="455829"/>
        <a:ext cx="187542" cy="188047"/>
      </dsp:txXfrm>
    </dsp:sp>
    <dsp:sp modelId="{93849E53-A883-4844-89F6-7609084ECB59}">
      <dsp:nvSpPr>
        <dsp:cNvPr id="0" name=""/>
        <dsp:cNvSpPr/>
      </dsp:nvSpPr>
      <dsp:spPr>
        <a:xfrm>
          <a:off x="1773497" y="170724"/>
          <a:ext cx="1263764" cy="758258"/>
        </a:xfrm>
        <a:prstGeom prst="roundRect">
          <a:avLst>
            <a:gd name="adj" fmla="val 10000"/>
          </a:avLst>
        </a:prstGeom>
        <a:gradFill rotWithShape="0">
          <a:gsLst>
            <a:gs pos="0">
              <a:schemeClr val="accent5">
                <a:hueOff val="-1470669"/>
                <a:satOff val="-2046"/>
                <a:lumOff val="-784"/>
                <a:alphaOff val="0"/>
                <a:satMod val="103000"/>
                <a:lumMod val="102000"/>
                <a:tint val="94000"/>
              </a:schemeClr>
            </a:gs>
            <a:gs pos="50000">
              <a:schemeClr val="accent5">
                <a:hueOff val="-1470669"/>
                <a:satOff val="-2046"/>
                <a:lumOff val="-784"/>
                <a:alphaOff val="0"/>
                <a:satMod val="110000"/>
                <a:lumMod val="100000"/>
                <a:shade val="100000"/>
              </a:schemeClr>
            </a:gs>
            <a:gs pos="100000">
              <a:schemeClr val="accent5">
                <a:hueOff val="-1470669"/>
                <a:satOff val="-2046"/>
                <a:lumOff val="-784"/>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s-CO" sz="1000" b="0" kern="1200" dirty="0">
              <a:latin typeface="Humanst521 BT" panose="020B0602020204020204" pitchFamily="34" charset="0"/>
            </a:rPr>
            <a:t>b) Enviar comunicaciones y si es necesario hacer visitas a los procesos</a:t>
          </a:r>
        </a:p>
      </dsp:txBody>
      <dsp:txXfrm>
        <a:off x="1795706" y="192933"/>
        <a:ext cx="1219346" cy="713840"/>
      </dsp:txXfrm>
    </dsp:sp>
    <dsp:sp modelId="{234035C7-50FB-4F4E-8127-6650CDD66544}">
      <dsp:nvSpPr>
        <dsp:cNvPr id="0" name=""/>
        <dsp:cNvSpPr/>
      </dsp:nvSpPr>
      <dsp:spPr>
        <a:xfrm>
          <a:off x="3148473" y="393146"/>
          <a:ext cx="267917" cy="313413"/>
        </a:xfrm>
        <a:prstGeom prst="rightArrow">
          <a:avLst>
            <a:gd name="adj1" fmla="val 60000"/>
            <a:gd name="adj2" fmla="val 50000"/>
          </a:avLst>
        </a:prstGeom>
        <a:solidFill>
          <a:schemeClr val="accent5">
            <a:hueOff val="-1838336"/>
            <a:satOff val="-2557"/>
            <a:lumOff val="-981"/>
            <a:alphaOff val="0"/>
          </a:schemeClr>
        </a:solidFill>
        <a:ln>
          <a:noFill/>
        </a:ln>
        <a:effectLst/>
        <a:scene3d>
          <a:camera prst="orthographicFront"/>
          <a:lightRig rig="threePt" dir="t">
            <a:rot lat="0" lon="0" rev="7500000"/>
          </a:lightRig>
        </a:scene3d>
        <a:sp3d z="-70000" extrusionH="63500" prstMaterial="matte">
          <a:bevelT w="25400" h="6350" prst="relaxedInset"/>
          <a:contourClr>
            <a:schemeClr val="bg1"/>
          </a:contourClr>
        </a:sp3d>
      </dsp:spPr>
      <dsp:style>
        <a:lnRef idx="0">
          <a:scrgbClr r="0" g="0" b="0"/>
        </a:lnRef>
        <a:fillRef idx="1">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lvl="0" algn="ctr" defTabSz="444500">
            <a:lnSpc>
              <a:spcPct val="90000"/>
            </a:lnSpc>
            <a:spcBef>
              <a:spcPct val="0"/>
            </a:spcBef>
            <a:spcAft>
              <a:spcPct val="35000"/>
            </a:spcAft>
          </a:pPr>
          <a:endParaRPr lang="es-CO" sz="1000" b="0" kern="1200">
            <a:solidFill>
              <a:schemeClr val="bg1"/>
            </a:solidFill>
            <a:latin typeface="Humanst521 BT" panose="020B0602020204020204" pitchFamily="34" charset="0"/>
          </a:endParaRPr>
        </a:p>
      </dsp:txBody>
      <dsp:txXfrm>
        <a:off x="3148473" y="455829"/>
        <a:ext cx="187542" cy="188047"/>
      </dsp:txXfrm>
    </dsp:sp>
    <dsp:sp modelId="{88EB77F8-5DE6-48EC-BAF8-3BF4DC0934F5}">
      <dsp:nvSpPr>
        <dsp:cNvPr id="0" name=""/>
        <dsp:cNvSpPr/>
      </dsp:nvSpPr>
      <dsp:spPr>
        <a:xfrm>
          <a:off x="3542767" y="170724"/>
          <a:ext cx="1263764" cy="758258"/>
        </a:xfrm>
        <a:prstGeom prst="roundRect">
          <a:avLst>
            <a:gd name="adj" fmla="val 10000"/>
          </a:avLst>
        </a:prstGeom>
        <a:solidFill>
          <a:schemeClr val="accent6">
            <a:lumMod val="75000"/>
          </a:schemeClr>
        </a:soli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s-CO" sz="1000" b="0" kern="1200">
              <a:latin typeface="Humanst521 BT" panose="020B0602020204020204" pitchFamily="34" charset="0"/>
            </a:rPr>
            <a:t>c) Análisis y Seguimiento </a:t>
          </a:r>
        </a:p>
      </dsp:txBody>
      <dsp:txXfrm>
        <a:off x="3564976" y="192933"/>
        <a:ext cx="1219346" cy="713840"/>
      </dsp:txXfrm>
    </dsp:sp>
    <dsp:sp modelId="{0B7B215E-D51D-45BB-9F27-B51A188036CF}">
      <dsp:nvSpPr>
        <dsp:cNvPr id="0" name=""/>
        <dsp:cNvSpPr/>
      </dsp:nvSpPr>
      <dsp:spPr>
        <a:xfrm rot="5400000">
          <a:off x="4040690" y="1017446"/>
          <a:ext cx="267917" cy="313413"/>
        </a:xfrm>
        <a:prstGeom prst="rightArrow">
          <a:avLst>
            <a:gd name="adj1" fmla="val 60000"/>
            <a:gd name="adj2" fmla="val 50000"/>
          </a:avLst>
        </a:prstGeom>
        <a:solidFill>
          <a:schemeClr val="accent5">
            <a:hueOff val="-3676672"/>
            <a:satOff val="-5114"/>
            <a:lumOff val="-1961"/>
            <a:alphaOff val="0"/>
          </a:schemeClr>
        </a:solidFill>
        <a:ln>
          <a:noFill/>
        </a:ln>
        <a:effectLst/>
        <a:scene3d>
          <a:camera prst="orthographicFront"/>
          <a:lightRig rig="threePt" dir="t">
            <a:rot lat="0" lon="0" rev="7500000"/>
          </a:lightRig>
        </a:scene3d>
        <a:sp3d z="-70000" extrusionH="63500" prstMaterial="matte">
          <a:bevelT w="25400" h="6350" prst="relaxedInset"/>
          <a:contourClr>
            <a:schemeClr val="bg1"/>
          </a:contourClr>
        </a:sp3d>
      </dsp:spPr>
      <dsp:style>
        <a:lnRef idx="0">
          <a:scrgbClr r="0" g="0" b="0"/>
        </a:lnRef>
        <a:fillRef idx="1">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lvl="0" algn="ctr" defTabSz="444500">
            <a:lnSpc>
              <a:spcPct val="90000"/>
            </a:lnSpc>
            <a:spcBef>
              <a:spcPct val="0"/>
            </a:spcBef>
            <a:spcAft>
              <a:spcPct val="35000"/>
            </a:spcAft>
          </a:pPr>
          <a:endParaRPr lang="es-CO" sz="1000" b="0" kern="1200">
            <a:solidFill>
              <a:schemeClr val="bg1"/>
            </a:solidFill>
            <a:latin typeface="Humanst521 BT" panose="020B0602020204020204" pitchFamily="34" charset="0"/>
          </a:endParaRPr>
        </a:p>
      </dsp:txBody>
      <dsp:txXfrm rot="-5400000">
        <a:off x="4080626" y="1040194"/>
        <a:ext cx="188047" cy="187542"/>
      </dsp:txXfrm>
    </dsp:sp>
    <dsp:sp modelId="{7A1FDFC4-EBEA-40FC-A455-8B72E1B6149D}">
      <dsp:nvSpPr>
        <dsp:cNvPr id="0" name=""/>
        <dsp:cNvSpPr/>
      </dsp:nvSpPr>
      <dsp:spPr>
        <a:xfrm>
          <a:off x="3542767" y="1434488"/>
          <a:ext cx="1263764" cy="758258"/>
        </a:xfrm>
        <a:prstGeom prst="roundRect">
          <a:avLst>
            <a:gd name="adj" fmla="val 10000"/>
          </a:avLst>
        </a:prstGeom>
        <a:gradFill rotWithShape="0">
          <a:gsLst>
            <a:gs pos="0">
              <a:schemeClr val="accent5">
                <a:hueOff val="-4412007"/>
                <a:satOff val="-6137"/>
                <a:lumOff val="-2353"/>
                <a:alphaOff val="0"/>
                <a:satMod val="103000"/>
                <a:lumMod val="102000"/>
                <a:tint val="94000"/>
              </a:schemeClr>
            </a:gs>
            <a:gs pos="50000">
              <a:schemeClr val="accent5">
                <a:hueOff val="-4412007"/>
                <a:satOff val="-6137"/>
                <a:lumOff val="-2353"/>
                <a:alphaOff val="0"/>
                <a:satMod val="110000"/>
                <a:lumMod val="100000"/>
                <a:shade val="100000"/>
              </a:schemeClr>
            </a:gs>
            <a:gs pos="100000">
              <a:schemeClr val="accent5">
                <a:hueOff val="-4412007"/>
                <a:satOff val="-6137"/>
                <a:lumOff val="-2353"/>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s-CO" sz="1000" b="0" kern="1200">
              <a:latin typeface="Humanst521 BT" panose="020B0602020204020204" pitchFamily="34" charset="0"/>
            </a:rPr>
            <a:t>d) Nivel de Cumplimiento de la Gestión de Riesgos</a:t>
          </a:r>
        </a:p>
      </dsp:txBody>
      <dsp:txXfrm>
        <a:off x="3564976" y="1456697"/>
        <a:ext cx="1219346" cy="713840"/>
      </dsp:txXfrm>
    </dsp:sp>
    <dsp:sp modelId="{DE4201AF-5B63-4630-BAB2-E3F8651F197C}">
      <dsp:nvSpPr>
        <dsp:cNvPr id="0" name=""/>
        <dsp:cNvSpPr/>
      </dsp:nvSpPr>
      <dsp:spPr>
        <a:xfrm rot="10800000">
          <a:off x="3163638" y="1656910"/>
          <a:ext cx="267917" cy="313413"/>
        </a:xfrm>
        <a:prstGeom prst="rightArrow">
          <a:avLst>
            <a:gd name="adj1" fmla="val 60000"/>
            <a:gd name="adj2" fmla="val 50000"/>
          </a:avLst>
        </a:prstGeom>
        <a:solidFill>
          <a:schemeClr val="accent5">
            <a:hueOff val="-5515009"/>
            <a:satOff val="-7671"/>
            <a:lumOff val="-2942"/>
            <a:alphaOff val="0"/>
          </a:schemeClr>
        </a:solidFill>
        <a:ln>
          <a:noFill/>
        </a:ln>
        <a:effectLst/>
        <a:scene3d>
          <a:camera prst="orthographicFront"/>
          <a:lightRig rig="threePt" dir="t">
            <a:rot lat="0" lon="0" rev="7500000"/>
          </a:lightRig>
        </a:scene3d>
        <a:sp3d z="-70000" extrusionH="63500" prstMaterial="matte">
          <a:bevelT w="25400" h="6350" prst="relaxedInset"/>
          <a:contourClr>
            <a:schemeClr val="bg1"/>
          </a:contourClr>
        </a:sp3d>
      </dsp:spPr>
      <dsp:style>
        <a:lnRef idx="0">
          <a:scrgbClr r="0" g="0" b="0"/>
        </a:lnRef>
        <a:fillRef idx="1">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lvl="0" algn="ctr" defTabSz="444500">
            <a:lnSpc>
              <a:spcPct val="90000"/>
            </a:lnSpc>
            <a:spcBef>
              <a:spcPct val="0"/>
            </a:spcBef>
            <a:spcAft>
              <a:spcPct val="35000"/>
            </a:spcAft>
          </a:pPr>
          <a:endParaRPr lang="es-CO" sz="1000" kern="1200"/>
        </a:p>
      </dsp:txBody>
      <dsp:txXfrm rot="10800000">
        <a:off x="3244013" y="1719593"/>
        <a:ext cx="187542" cy="188047"/>
      </dsp:txXfrm>
    </dsp:sp>
    <dsp:sp modelId="{00B60174-333B-48BF-91BB-8F38D6D5297E}">
      <dsp:nvSpPr>
        <dsp:cNvPr id="0" name=""/>
        <dsp:cNvSpPr/>
      </dsp:nvSpPr>
      <dsp:spPr>
        <a:xfrm>
          <a:off x="1773497" y="1434488"/>
          <a:ext cx="1263764" cy="758258"/>
        </a:xfrm>
        <a:prstGeom prst="roundRect">
          <a:avLst>
            <a:gd name="adj" fmla="val 10000"/>
          </a:avLst>
        </a:prstGeom>
        <a:gradFill rotWithShape="0">
          <a:gsLst>
            <a:gs pos="0">
              <a:schemeClr val="accent5">
                <a:hueOff val="-5882676"/>
                <a:satOff val="-8182"/>
                <a:lumOff val="-3138"/>
                <a:alphaOff val="0"/>
                <a:satMod val="103000"/>
                <a:lumMod val="102000"/>
                <a:tint val="94000"/>
              </a:schemeClr>
            </a:gs>
            <a:gs pos="50000">
              <a:schemeClr val="accent5">
                <a:hueOff val="-5882676"/>
                <a:satOff val="-8182"/>
                <a:lumOff val="-3138"/>
                <a:alphaOff val="0"/>
                <a:satMod val="110000"/>
                <a:lumMod val="100000"/>
                <a:shade val="100000"/>
              </a:schemeClr>
            </a:gs>
            <a:gs pos="100000">
              <a:schemeClr val="accent5">
                <a:hueOff val="-5882676"/>
                <a:satOff val="-8182"/>
                <a:lumOff val="-3138"/>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s-CO" sz="1000" b="0" kern="1200" dirty="0">
              <a:latin typeface="Humanst521 BT" panose="020B0602020204020204" pitchFamily="34" charset="0"/>
            </a:rPr>
            <a:t>e) Revisar la Actualización de las Mapas de Riesgos  </a:t>
          </a:r>
        </a:p>
      </dsp:txBody>
      <dsp:txXfrm>
        <a:off x="1795706" y="1456697"/>
        <a:ext cx="1219346" cy="713840"/>
      </dsp:txXfrm>
    </dsp:sp>
    <dsp:sp modelId="{D9716A85-E75C-4DB1-8BD9-D2E8F20CC7DB}">
      <dsp:nvSpPr>
        <dsp:cNvPr id="0" name=""/>
        <dsp:cNvSpPr/>
      </dsp:nvSpPr>
      <dsp:spPr>
        <a:xfrm rot="10800000">
          <a:off x="1394368" y="1656910"/>
          <a:ext cx="267917" cy="313413"/>
        </a:xfrm>
        <a:prstGeom prst="rightArrow">
          <a:avLst>
            <a:gd name="adj1" fmla="val 60000"/>
            <a:gd name="adj2" fmla="val 50000"/>
          </a:avLst>
        </a:prstGeom>
        <a:solidFill>
          <a:schemeClr val="accent5">
            <a:hueOff val="-7353344"/>
            <a:satOff val="-10228"/>
            <a:lumOff val="-3922"/>
            <a:alphaOff val="0"/>
          </a:schemeClr>
        </a:solidFill>
        <a:ln>
          <a:noFill/>
        </a:ln>
        <a:effectLst/>
        <a:scene3d>
          <a:camera prst="orthographicFront"/>
          <a:lightRig rig="threePt" dir="t">
            <a:rot lat="0" lon="0" rev="7500000"/>
          </a:lightRig>
        </a:scene3d>
        <a:sp3d z="-70000" extrusionH="63500" prstMaterial="matte">
          <a:bevelT w="25400" h="6350" prst="relaxedInset"/>
          <a:contourClr>
            <a:schemeClr val="bg1"/>
          </a:contourClr>
        </a:sp3d>
      </dsp:spPr>
      <dsp:style>
        <a:lnRef idx="0">
          <a:scrgbClr r="0" g="0" b="0"/>
        </a:lnRef>
        <a:fillRef idx="1">
          <a:scrgbClr r="0" g="0" b="0"/>
        </a:fillRef>
        <a:effectRef idx="2">
          <a:scrgbClr r="0" g="0" b="0"/>
        </a:effectRef>
        <a:fontRef idx="minor">
          <a:schemeClr val="lt1"/>
        </a:fontRef>
      </dsp:style>
      <dsp:txBody>
        <a:bodyPr spcFirstLastPara="0" vert="horz" wrap="square" lIns="0" tIns="0" rIns="0" bIns="0" numCol="1" spcCol="1270" anchor="ctr" anchorCtr="0">
          <a:noAutofit/>
        </a:bodyPr>
        <a:lstStyle/>
        <a:p>
          <a:pPr lvl="0" algn="ctr" defTabSz="444500">
            <a:lnSpc>
              <a:spcPct val="90000"/>
            </a:lnSpc>
            <a:spcBef>
              <a:spcPct val="0"/>
            </a:spcBef>
            <a:spcAft>
              <a:spcPct val="35000"/>
            </a:spcAft>
          </a:pPr>
          <a:endParaRPr lang="es-CO" sz="1000" b="0" kern="1200">
            <a:solidFill>
              <a:schemeClr val="bg1"/>
            </a:solidFill>
            <a:latin typeface="Humanst521 BT" panose="020B0602020204020204" pitchFamily="34" charset="0"/>
          </a:endParaRPr>
        </a:p>
      </dsp:txBody>
      <dsp:txXfrm rot="10800000">
        <a:off x="1474743" y="1719593"/>
        <a:ext cx="187542" cy="188047"/>
      </dsp:txXfrm>
    </dsp:sp>
    <dsp:sp modelId="{15431B8F-58AF-425D-ACA1-2AF6109DD795}">
      <dsp:nvSpPr>
        <dsp:cNvPr id="0" name=""/>
        <dsp:cNvSpPr/>
      </dsp:nvSpPr>
      <dsp:spPr>
        <a:xfrm>
          <a:off x="4228" y="1434488"/>
          <a:ext cx="1263764" cy="758258"/>
        </a:xfrm>
        <a:prstGeom prst="roundRect">
          <a:avLst>
            <a:gd name="adj" fmla="val 10000"/>
          </a:avLst>
        </a:prstGeom>
        <a:gradFill rotWithShape="0">
          <a:gsLst>
            <a:gs pos="0">
              <a:schemeClr val="accent5">
                <a:hueOff val="-7353344"/>
                <a:satOff val="-10228"/>
                <a:lumOff val="-3922"/>
                <a:alphaOff val="0"/>
                <a:satMod val="103000"/>
                <a:lumMod val="102000"/>
                <a:tint val="94000"/>
              </a:schemeClr>
            </a:gs>
            <a:gs pos="50000">
              <a:schemeClr val="accent5">
                <a:hueOff val="-7353344"/>
                <a:satOff val="-10228"/>
                <a:lumOff val="-3922"/>
                <a:alphaOff val="0"/>
                <a:satMod val="110000"/>
                <a:lumMod val="100000"/>
                <a:shade val="100000"/>
              </a:schemeClr>
            </a:gs>
            <a:gs pos="100000">
              <a:schemeClr val="accent5">
                <a:hueOff val="-7353344"/>
                <a:satOff val="-10228"/>
                <a:lumOff val="-3922"/>
                <a:alphaOff val="0"/>
                <a:lumMod val="99000"/>
                <a:satMod val="120000"/>
                <a:shade val="78000"/>
              </a:schemeClr>
            </a:gs>
          </a:gsLst>
          <a:lin ang="5400000" scaled="0"/>
        </a:gradFill>
        <a:ln>
          <a:noFill/>
        </a:ln>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s-CO" sz="1000" b="0" kern="1200">
              <a:latin typeface="Humanst521 BT" panose="020B0602020204020204" pitchFamily="34" charset="0"/>
            </a:rPr>
            <a:t>f) Gestionar la publicación </a:t>
          </a:r>
        </a:p>
      </dsp:txBody>
      <dsp:txXfrm>
        <a:off x="26437" y="1456697"/>
        <a:ext cx="1219346" cy="713840"/>
      </dsp:txXfrm>
    </dsp:sp>
  </dsp:spTree>
</dsp:drawing>
</file>

<file path=xl/diagrams/layout1.xml><?xml version="1.0" encoding="utf-8"?>
<dgm:layoutDef xmlns:dgm="http://schemas.openxmlformats.org/drawingml/2006/diagram" xmlns:a="http://schemas.openxmlformats.org/drawingml/2006/main" uniqueId="urn:microsoft.com/office/officeart/2005/8/layout/process5">
  <dgm:title val=""/>
  <dgm:desc val=""/>
  <dgm:catLst>
    <dgm:cat type="process" pri="17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diagram">
    <dgm:varLst>
      <dgm:dir/>
      <dgm:resizeHandles val="exact"/>
    </dgm:varLst>
    <dgm:choose name="Name0">
      <dgm:if name="Name1" axis="self" func="var" arg="dir" op="equ" val="norm">
        <dgm:alg type="snake">
          <dgm:param type="grDir" val="tL"/>
          <dgm:param type="flowDir" val="row"/>
          <dgm:param type="contDir" val="revDir"/>
          <dgm:param type="bkpt" val="endCnv"/>
        </dgm:alg>
      </dgm:if>
      <dgm:else name="Name2">
        <dgm:alg type="snake">
          <dgm:param type="grDir" val="tR"/>
          <dgm:param type="flowDir" val="row"/>
          <dgm:param type="contDir" val="revDir"/>
          <dgm:param type="bkpt" val="endCnv"/>
        </dgm:alg>
      </dgm:else>
    </dgm:choose>
    <dgm:shape xmlns:r="http://schemas.openxmlformats.org/officeDocument/2006/relationships" r:blip="">
      <dgm:adjLst/>
    </dgm:shape>
    <dgm:presOf/>
    <dgm:constrLst>
      <dgm:constr type="w" for="ch" ptType="node" refType="w"/>
      <dgm:constr type="w" for="ch" forName="sibTrans" refType="w" refFor="ch" refPtType="node" op="equ" fact="0.4"/>
      <dgm:constr type="sp" refType="w" refFor="ch" refForName="sibTrans" op="equ"/>
      <dgm:constr type="primFontSz" for="ch" ptType="node" op="equ" val="65"/>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5"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Lst>
          <dgm:ruleLst/>
          <dgm:layoutNode name="connectorText">
            <dgm:alg type="tx">
              <dgm:param type="autoTxRot" val="upr"/>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A. Mejorar'!A1"/><Relationship Id="rId3" Type="http://schemas.openxmlformats.org/officeDocument/2006/relationships/hyperlink" Target="#'Objetivo - Metodolog&#237;a '!A1"/><Relationship Id="rId7" Type="http://schemas.openxmlformats.org/officeDocument/2006/relationships/hyperlink" Target="#Madurez!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omparativo '!A1"/><Relationship Id="rId5" Type="http://schemas.openxmlformats.org/officeDocument/2006/relationships/hyperlink" Target="#'Consolidado Seguimiento'!A1"/><Relationship Id="rId10" Type="http://schemas.openxmlformats.org/officeDocument/2006/relationships/hyperlink" Target="#'Informe general '!A1"/><Relationship Id="rId4" Type="http://schemas.openxmlformats.org/officeDocument/2006/relationships/hyperlink" Target="#'Procesos UIS '!A1"/><Relationship Id="rId9" Type="http://schemas.openxmlformats.org/officeDocument/2006/relationships/hyperlink" Target="#'MR Consolidado '!A1"/></Relationships>
</file>

<file path=xl/drawings/_rels/drawing10.xml.rels><?xml version="1.0" encoding="UTF-8" standalone="yes"?>
<Relationships xmlns="http://schemas.openxmlformats.org/package/2006/relationships"><Relationship Id="rId8" Type="http://schemas.openxmlformats.org/officeDocument/2006/relationships/hyperlink" Target="#'Procesos UIS '!A1"/><Relationship Id="rId13" Type="http://schemas.openxmlformats.org/officeDocument/2006/relationships/hyperlink" Target="#'MR Consolidado '!A1"/><Relationship Id="rId3" Type="http://schemas.openxmlformats.org/officeDocument/2006/relationships/image" Target="../media/image7.png"/><Relationship Id="rId7" Type="http://schemas.openxmlformats.org/officeDocument/2006/relationships/hyperlink" Target="#'Objetivo - Metodolog&#237;a '!A1"/><Relationship Id="rId12" Type="http://schemas.openxmlformats.org/officeDocument/2006/relationships/hyperlink" Target="#'A. Mejorar'!A1"/><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hyperlink" Target="#Contenido!A1"/><Relationship Id="rId11" Type="http://schemas.openxmlformats.org/officeDocument/2006/relationships/hyperlink" Target="#Madurez!A1"/><Relationship Id="rId5" Type="http://schemas.openxmlformats.org/officeDocument/2006/relationships/image" Target="../media/image1.png"/><Relationship Id="rId10" Type="http://schemas.openxmlformats.org/officeDocument/2006/relationships/hyperlink" Target="#'Comparativo '!A1"/><Relationship Id="rId4" Type="http://schemas.openxmlformats.org/officeDocument/2006/relationships/chart" Target="../charts/chart2.xml"/><Relationship Id="rId9" Type="http://schemas.openxmlformats.org/officeDocument/2006/relationships/hyperlink" Target="#'Consolidado Seguimiento'!A1"/><Relationship Id="rId14" Type="http://schemas.openxmlformats.org/officeDocument/2006/relationships/hyperlink" Target="#'Informe general '!A1"/></Relationships>
</file>

<file path=xl/drawings/_rels/drawing11.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2.xml.rels><?xml version="1.0" encoding="UTF-8" standalone="yes"?>
<Relationships xmlns="http://schemas.openxmlformats.org/package/2006/relationships"><Relationship Id="rId3" Type="http://schemas.openxmlformats.org/officeDocument/2006/relationships/hyperlink" Target="#'Consolidado Seguimiento'!A1"/><Relationship Id="rId2" Type="http://schemas.openxmlformats.org/officeDocument/2006/relationships/hyperlink" Target="#Contenido!A1"/><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4.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6.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7.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8.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19.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8" Type="http://schemas.openxmlformats.org/officeDocument/2006/relationships/hyperlink" Target="#'Objetivo - Metodolog&#237;a '!A1"/><Relationship Id="rId13" Type="http://schemas.openxmlformats.org/officeDocument/2006/relationships/hyperlink" Target="#'A. Mejorar'!A1"/><Relationship Id="rId3" Type="http://schemas.openxmlformats.org/officeDocument/2006/relationships/diagramQuickStyle" Target="../diagrams/quickStyle1.xml"/><Relationship Id="rId7" Type="http://schemas.openxmlformats.org/officeDocument/2006/relationships/hyperlink" Target="#Contenido!A1"/><Relationship Id="rId12" Type="http://schemas.openxmlformats.org/officeDocument/2006/relationships/hyperlink" Target="#Madurez!A1"/><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11" Type="http://schemas.openxmlformats.org/officeDocument/2006/relationships/hyperlink" Target="#'Comparativo '!A1"/><Relationship Id="rId5" Type="http://schemas.microsoft.com/office/2007/relationships/diagramDrawing" Target="../diagrams/drawing1.xml"/><Relationship Id="rId15" Type="http://schemas.openxmlformats.org/officeDocument/2006/relationships/hyperlink" Target="#'Informe general '!A1"/><Relationship Id="rId10" Type="http://schemas.openxmlformats.org/officeDocument/2006/relationships/hyperlink" Target="#'Consolidado Seguimiento'!A1"/><Relationship Id="rId4" Type="http://schemas.openxmlformats.org/officeDocument/2006/relationships/diagramColors" Target="../diagrams/colors1.xml"/><Relationship Id="rId9" Type="http://schemas.openxmlformats.org/officeDocument/2006/relationships/hyperlink" Target="#'Procesos UIS '!A1"/><Relationship Id="rId14" Type="http://schemas.openxmlformats.org/officeDocument/2006/relationships/hyperlink" Target="#'MR Consolidado '!A1"/></Relationships>
</file>

<file path=xl/drawings/_rels/drawing20.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hyperlink" Target="#'Consolidado Seguimiento'!A1"/><Relationship Id="rId4" Type="http://schemas.openxmlformats.org/officeDocument/2006/relationships/image" Target="../media/image11.png"/><Relationship Id="rId9" Type="http://schemas.openxmlformats.org/officeDocument/2006/relationships/hyperlink" Target="#Contenido!A1"/></Relationships>
</file>

<file path=xl/drawings/_rels/drawing25.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7.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8" Type="http://schemas.openxmlformats.org/officeDocument/2006/relationships/hyperlink" Target="#Madurez!A1"/><Relationship Id="rId3" Type="http://schemas.openxmlformats.org/officeDocument/2006/relationships/hyperlink" Target="#Contenido!A1"/><Relationship Id="rId7" Type="http://schemas.openxmlformats.org/officeDocument/2006/relationships/hyperlink" Target="#'Comparativo '!A1"/><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hyperlink" Target="#'Consolidado Seguimiento'!A1"/><Relationship Id="rId11" Type="http://schemas.openxmlformats.org/officeDocument/2006/relationships/hyperlink" Target="#'Informe general '!A1"/><Relationship Id="rId5" Type="http://schemas.openxmlformats.org/officeDocument/2006/relationships/hyperlink" Target="#'Procesos UIS '!A1"/><Relationship Id="rId10" Type="http://schemas.openxmlformats.org/officeDocument/2006/relationships/hyperlink" Target="#'MR Consolidado '!A1"/><Relationship Id="rId4" Type="http://schemas.openxmlformats.org/officeDocument/2006/relationships/hyperlink" Target="#'Objetivo - Metodolog&#237;a '!A1"/><Relationship Id="rId9" Type="http://schemas.openxmlformats.org/officeDocument/2006/relationships/hyperlink" Target="#'A. Mejorar'!A1"/></Relationships>
</file>

<file path=xl/drawings/_rels/drawing30.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3.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4.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2" Type="http://schemas.openxmlformats.org/officeDocument/2006/relationships/hyperlink" Target="#'Consolidado Seguimiento'!A1"/><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8" Type="http://schemas.openxmlformats.org/officeDocument/2006/relationships/hyperlink" Target="#Madurez!A1"/><Relationship Id="rId3" Type="http://schemas.openxmlformats.org/officeDocument/2006/relationships/hyperlink" Target="#Contenido!A1"/><Relationship Id="rId7" Type="http://schemas.openxmlformats.org/officeDocument/2006/relationships/hyperlink" Target="#'Comparativo '!A1"/><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hyperlink" Target="#'Consolidado Seguimiento'!A1"/><Relationship Id="rId11" Type="http://schemas.openxmlformats.org/officeDocument/2006/relationships/hyperlink" Target="#'Informe general '!A1"/><Relationship Id="rId5" Type="http://schemas.openxmlformats.org/officeDocument/2006/relationships/hyperlink" Target="#'Procesos UIS '!A1"/><Relationship Id="rId10" Type="http://schemas.openxmlformats.org/officeDocument/2006/relationships/hyperlink" Target="#'MR Consolidado '!A1"/><Relationship Id="rId4" Type="http://schemas.openxmlformats.org/officeDocument/2006/relationships/hyperlink" Target="#'Objetivo - Metodolog&#237;a '!A1"/><Relationship Id="rId9" Type="http://schemas.openxmlformats.org/officeDocument/2006/relationships/hyperlink" Target="#'A. Mejorar'!A1"/></Relationships>
</file>

<file path=xl/drawings/_rels/drawing5.xml.rels><?xml version="1.0" encoding="UTF-8" standalone="yes"?>
<Relationships xmlns="http://schemas.openxmlformats.org/package/2006/relationships"><Relationship Id="rId8" Type="http://schemas.openxmlformats.org/officeDocument/2006/relationships/hyperlink" Target="#'Objetivo - Metodolog&#237;a '!A1"/><Relationship Id="rId3" Type="http://schemas.openxmlformats.org/officeDocument/2006/relationships/hyperlink" Target="#Madurez!A1"/><Relationship Id="rId7" Type="http://schemas.openxmlformats.org/officeDocument/2006/relationships/image" Target="../media/image1.png"/><Relationship Id="rId12" Type="http://schemas.openxmlformats.org/officeDocument/2006/relationships/hyperlink" Target="#'Informe general '!A1"/><Relationship Id="rId2" Type="http://schemas.openxmlformats.org/officeDocument/2006/relationships/hyperlink" Target="#'Comparativo '!A1"/><Relationship Id="rId1" Type="http://schemas.openxmlformats.org/officeDocument/2006/relationships/hyperlink" Target="#Contenido!A1"/><Relationship Id="rId6" Type="http://schemas.openxmlformats.org/officeDocument/2006/relationships/chart" Target="../charts/chart1.xml"/><Relationship Id="rId11" Type="http://schemas.openxmlformats.org/officeDocument/2006/relationships/hyperlink" Target="#'MR Consolidado '!A1"/><Relationship Id="rId5" Type="http://schemas.openxmlformats.org/officeDocument/2006/relationships/image" Target="../media/image3.png"/><Relationship Id="rId10" Type="http://schemas.openxmlformats.org/officeDocument/2006/relationships/hyperlink" Target="#'A. Mejorar'!A1"/><Relationship Id="rId4" Type="http://schemas.openxmlformats.org/officeDocument/2006/relationships/hyperlink" Target="#'Procesos UIS '!A1"/><Relationship Id="rId9" Type="http://schemas.openxmlformats.org/officeDocument/2006/relationships/hyperlink" Target="#'Consolidado Seguimiento'!A1"/></Relationships>
</file>

<file path=xl/drawings/_rels/drawing6.xml.rels><?xml version="1.0" encoding="UTF-8" standalone="yes"?>
<Relationships xmlns="http://schemas.openxmlformats.org/package/2006/relationships"><Relationship Id="rId8" Type="http://schemas.openxmlformats.org/officeDocument/2006/relationships/hyperlink" Target="#'Indicadores riesgos '!A1"/><Relationship Id="rId3" Type="http://schemas.openxmlformats.org/officeDocument/2006/relationships/hyperlink" Target="#'Objetivo - Metodolog&#237;a '!A1"/><Relationship Id="rId7" Type="http://schemas.openxmlformats.org/officeDocument/2006/relationships/hyperlink" Target="#'A. Mejorar'!A1"/><Relationship Id="rId2" Type="http://schemas.openxmlformats.org/officeDocument/2006/relationships/hyperlink" Target="#'Procesos UIS '!A1"/><Relationship Id="rId1" Type="http://schemas.openxmlformats.org/officeDocument/2006/relationships/hyperlink" Target="#Madurez!A1"/><Relationship Id="rId6" Type="http://schemas.openxmlformats.org/officeDocument/2006/relationships/hyperlink" Target="#'Comparativo '!A1"/><Relationship Id="rId5" Type="http://schemas.openxmlformats.org/officeDocument/2006/relationships/hyperlink" Target="#Contenido!A1"/><Relationship Id="rId4" Type="http://schemas.openxmlformats.org/officeDocument/2006/relationships/hyperlink" Target="#'Consolidado Seguimiento'!A1"/><Relationship Id="rId9" Type="http://schemas.openxmlformats.org/officeDocument/2006/relationships/hyperlink" Target="#'Informe general '!A1"/></Relationships>
</file>

<file path=xl/drawings/_rels/drawing7.xml.rels><?xml version="1.0" encoding="UTF-8" standalone="yes"?>
<Relationships xmlns="http://schemas.openxmlformats.org/package/2006/relationships"><Relationship Id="rId8" Type="http://schemas.openxmlformats.org/officeDocument/2006/relationships/hyperlink" Target="#'A. Mejorar'!A1"/><Relationship Id="rId3" Type="http://schemas.openxmlformats.org/officeDocument/2006/relationships/hyperlink" Target="#'Objetivo - Metodolog&#237;a '!A1"/><Relationship Id="rId7" Type="http://schemas.openxmlformats.org/officeDocument/2006/relationships/hyperlink" Target="#Madurez!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omparativo '!A1"/><Relationship Id="rId5" Type="http://schemas.openxmlformats.org/officeDocument/2006/relationships/hyperlink" Target="#'Consolidado Seguimiento'!A1"/><Relationship Id="rId10" Type="http://schemas.openxmlformats.org/officeDocument/2006/relationships/hyperlink" Target="#'Informe general '!A1"/><Relationship Id="rId4" Type="http://schemas.openxmlformats.org/officeDocument/2006/relationships/hyperlink" Target="#'Procesos UIS '!A1"/><Relationship Id="rId9" Type="http://schemas.openxmlformats.org/officeDocument/2006/relationships/hyperlink" Target="#'MR Consolidado '!A1"/></Relationships>
</file>

<file path=xl/drawings/_rels/drawing8.xml.rels><?xml version="1.0" encoding="UTF-8" standalone="yes"?>
<Relationships xmlns="http://schemas.openxmlformats.org/package/2006/relationships"><Relationship Id="rId8" Type="http://schemas.openxmlformats.org/officeDocument/2006/relationships/hyperlink" Target="#'A. Mejorar'!A1"/><Relationship Id="rId3" Type="http://schemas.openxmlformats.org/officeDocument/2006/relationships/hyperlink" Target="#'Objetivo - Metodolog&#237;a '!A1"/><Relationship Id="rId7" Type="http://schemas.openxmlformats.org/officeDocument/2006/relationships/hyperlink" Target="#Madurez!A1"/><Relationship Id="rId2" Type="http://schemas.openxmlformats.org/officeDocument/2006/relationships/hyperlink" Target="#Contenido!A1"/><Relationship Id="rId1" Type="http://schemas.openxmlformats.org/officeDocument/2006/relationships/image" Target="../media/image1.png"/><Relationship Id="rId6" Type="http://schemas.openxmlformats.org/officeDocument/2006/relationships/hyperlink" Target="#'Comparativo '!A1"/><Relationship Id="rId5" Type="http://schemas.openxmlformats.org/officeDocument/2006/relationships/hyperlink" Target="#'Consolidado Seguimiento'!A1"/><Relationship Id="rId10" Type="http://schemas.openxmlformats.org/officeDocument/2006/relationships/hyperlink" Target="#'Informe general '!A1"/><Relationship Id="rId4" Type="http://schemas.openxmlformats.org/officeDocument/2006/relationships/hyperlink" Target="#'Procesos UIS '!A1"/><Relationship Id="rId9" Type="http://schemas.openxmlformats.org/officeDocument/2006/relationships/hyperlink" Target="#'MR Consolidado '!A1"/></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4</xdr:row>
      <xdr:rowOff>152400</xdr:rowOff>
    </xdr:from>
    <xdr:to>
      <xdr:col>3</xdr:col>
      <xdr:colOff>249111</xdr:colOff>
      <xdr:row>8</xdr:row>
      <xdr:rowOff>142876</xdr:rowOff>
    </xdr:to>
    <xdr:pic>
      <xdr:nvPicPr>
        <xdr:cNvPr id="20" name="Imagen 19" descr="Biblioteca virtual UIS">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371600"/>
          <a:ext cx="763461"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342900</xdr:colOff>
      <xdr:row>3</xdr:row>
      <xdr:rowOff>123825</xdr:rowOff>
    </xdr:from>
    <xdr:to>
      <xdr:col>3</xdr:col>
      <xdr:colOff>1628775</xdr:colOff>
      <xdr:row>6</xdr:row>
      <xdr:rowOff>104775</xdr:rowOff>
    </xdr:to>
    <xdr:sp macro="" textlink="">
      <xdr:nvSpPr>
        <xdr:cNvPr id="2" name="Rectángulo 1">
          <a:hlinkClick xmlns:r="http://schemas.openxmlformats.org/officeDocument/2006/relationships" r:id="rId2"/>
        </xdr:cNvPr>
        <xdr:cNvSpPr/>
      </xdr:nvSpPr>
      <xdr:spPr>
        <a:xfrm>
          <a:off x="1085850" y="11525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3</xdr:col>
      <xdr:colOff>1609725</xdr:colOff>
      <xdr:row>3</xdr:row>
      <xdr:rowOff>123825</xdr:rowOff>
    </xdr:from>
    <xdr:to>
      <xdr:col>3</xdr:col>
      <xdr:colOff>2895600</xdr:colOff>
      <xdr:row>6</xdr:row>
      <xdr:rowOff>104775</xdr:rowOff>
    </xdr:to>
    <xdr:sp macro="" textlink="">
      <xdr:nvSpPr>
        <xdr:cNvPr id="19" name="Rectángulo 18">
          <a:hlinkClick xmlns:r="http://schemas.openxmlformats.org/officeDocument/2006/relationships" r:id="rId3"/>
        </xdr:cNvPr>
        <xdr:cNvSpPr/>
      </xdr:nvSpPr>
      <xdr:spPr>
        <a:xfrm>
          <a:off x="2352675" y="11525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3</xdr:col>
      <xdr:colOff>2876550</xdr:colOff>
      <xdr:row>3</xdr:row>
      <xdr:rowOff>123825</xdr:rowOff>
    </xdr:from>
    <xdr:to>
      <xdr:col>3</xdr:col>
      <xdr:colOff>4162425</xdr:colOff>
      <xdr:row>6</xdr:row>
      <xdr:rowOff>104775</xdr:rowOff>
    </xdr:to>
    <xdr:sp macro="" textlink="">
      <xdr:nvSpPr>
        <xdr:cNvPr id="21" name="Rectángulo 20">
          <a:hlinkClick xmlns:r="http://schemas.openxmlformats.org/officeDocument/2006/relationships" r:id="rId3"/>
        </xdr:cNvPr>
        <xdr:cNvSpPr/>
      </xdr:nvSpPr>
      <xdr:spPr>
        <a:xfrm>
          <a:off x="3619500" y="11525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3</xdr:col>
      <xdr:colOff>4143375</xdr:colOff>
      <xdr:row>3</xdr:row>
      <xdr:rowOff>123825</xdr:rowOff>
    </xdr:from>
    <xdr:to>
      <xdr:col>3</xdr:col>
      <xdr:colOff>5429250</xdr:colOff>
      <xdr:row>6</xdr:row>
      <xdr:rowOff>104775</xdr:rowOff>
    </xdr:to>
    <xdr:sp macro="" textlink="">
      <xdr:nvSpPr>
        <xdr:cNvPr id="22" name="Rectángulo 21">
          <a:hlinkClick xmlns:r="http://schemas.openxmlformats.org/officeDocument/2006/relationships" r:id="rId4"/>
        </xdr:cNvPr>
        <xdr:cNvSpPr/>
      </xdr:nvSpPr>
      <xdr:spPr>
        <a:xfrm>
          <a:off x="4886325" y="11525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3</xdr:col>
      <xdr:colOff>5410200</xdr:colOff>
      <xdr:row>3</xdr:row>
      <xdr:rowOff>123825</xdr:rowOff>
    </xdr:from>
    <xdr:to>
      <xdr:col>3</xdr:col>
      <xdr:colOff>6696075</xdr:colOff>
      <xdr:row>6</xdr:row>
      <xdr:rowOff>104775</xdr:rowOff>
    </xdr:to>
    <xdr:sp macro="" textlink="">
      <xdr:nvSpPr>
        <xdr:cNvPr id="23" name="Rectángulo 22">
          <a:hlinkClick xmlns:r="http://schemas.openxmlformats.org/officeDocument/2006/relationships" r:id="rId5"/>
        </xdr:cNvPr>
        <xdr:cNvSpPr/>
      </xdr:nvSpPr>
      <xdr:spPr>
        <a:xfrm>
          <a:off x="6153150" y="11525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3</xdr:col>
      <xdr:colOff>342900</xdr:colOff>
      <xdr:row>6</xdr:row>
      <xdr:rowOff>142875</xdr:rowOff>
    </xdr:from>
    <xdr:to>
      <xdr:col>3</xdr:col>
      <xdr:colOff>1628775</xdr:colOff>
      <xdr:row>9</xdr:row>
      <xdr:rowOff>123825</xdr:rowOff>
    </xdr:to>
    <xdr:sp macro="" textlink="">
      <xdr:nvSpPr>
        <xdr:cNvPr id="25" name="Rectángulo 24">
          <a:hlinkClick xmlns:r="http://schemas.openxmlformats.org/officeDocument/2006/relationships" r:id="rId6"/>
        </xdr:cNvPr>
        <xdr:cNvSpPr/>
      </xdr:nvSpPr>
      <xdr:spPr>
        <a:xfrm>
          <a:off x="1085850" y="17430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3</xdr:col>
      <xdr:colOff>1609725</xdr:colOff>
      <xdr:row>6</xdr:row>
      <xdr:rowOff>142875</xdr:rowOff>
    </xdr:from>
    <xdr:to>
      <xdr:col>3</xdr:col>
      <xdr:colOff>2895600</xdr:colOff>
      <xdr:row>9</xdr:row>
      <xdr:rowOff>123825</xdr:rowOff>
    </xdr:to>
    <xdr:sp macro="" textlink="">
      <xdr:nvSpPr>
        <xdr:cNvPr id="26" name="Rectángulo 25">
          <a:hlinkClick xmlns:r="http://schemas.openxmlformats.org/officeDocument/2006/relationships" r:id="rId7"/>
        </xdr:cNvPr>
        <xdr:cNvSpPr/>
      </xdr:nvSpPr>
      <xdr:spPr>
        <a:xfrm>
          <a:off x="2352675" y="17430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4. Riesgos UIS vs</a:t>
          </a:r>
          <a:r>
            <a:rPr lang="en-US" sz="1100" baseline="0">
              <a:solidFill>
                <a:schemeClr val="tx1"/>
              </a:solidFill>
              <a:effectLst/>
              <a:latin typeface="Humanst521 BT" panose="020B0602020204020204" pitchFamily="34" charset="0"/>
              <a:ea typeface="+mn-ea"/>
              <a:cs typeface="+mn-cs"/>
            </a:rPr>
            <a:t> </a:t>
          </a:r>
          <a:r>
            <a:rPr lang="en-US" sz="1100">
              <a:solidFill>
                <a:schemeClr val="tx1"/>
              </a:solidFill>
              <a:effectLst/>
              <a:latin typeface="Humanst521 BT" panose="020B0602020204020204" pitchFamily="34" charset="0"/>
              <a:ea typeface="+mn-ea"/>
              <a:cs typeface="+mn-cs"/>
            </a:rPr>
            <a:t>Guía DAFP</a:t>
          </a:r>
          <a:endParaRPr lang="en-US" sz="1100">
            <a:solidFill>
              <a:schemeClr val="tx1"/>
            </a:solidFill>
            <a:latin typeface="Humanst521 BT" panose="020B0602020204020204" pitchFamily="34" charset="0"/>
          </a:endParaRPr>
        </a:p>
      </xdr:txBody>
    </xdr:sp>
    <xdr:clientData/>
  </xdr:twoCellAnchor>
  <xdr:twoCellAnchor>
    <xdr:from>
      <xdr:col>3</xdr:col>
      <xdr:colOff>2876550</xdr:colOff>
      <xdr:row>6</xdr:row>
      <xdr:rowOff>142875</xdr:rowOff>
    </xdr:from>
    <xdr:to>
      <xdr:col>3</xdr:col>
      <xdr:colOff>4162425</xdr:colOff>
      <xdr:row>9</xdr:row>
      <xdr:rowOff>123825</xdr:rowOff>
    </xdr:to>
    <xdr:sp macro="" textlink="">
      <xdr:nvSpPr>
        <xdr:cNvPr id="27" name="Rectángulo 26">
          <a:hlinkClick xmlns:r="http://schemas.openxmlformats.org/officeDocument/2006/relationships" r:id="rId8"/>
        </xdr:cNvPr>
        <xdr:cNvSpPr/>
      </xdr:nvSpPr>
      <xdr:spPr>
        <a:xfrm>
          <a:off x="3619500" y="17430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5. Aspectos por Mejorar</a:t>
          </a:r>
        </a:p>
      </xdr:txBody>
    </xdr:sp>
    <xdr:clientData/>
  </xdr:twoCellAnchor>
  <xdr:twoCellAnchor>
    <xdr:from>
      <xdr:col>3</xdr:col>
      <xdr:colOff>4143375</xdr:colOff>
      <xdr:row>6</xdr:row>
      <xdr:rowOff>142875</xdr:rowOff>
    </xdr:from>
    <xdr:to>
      <xdr:col>3</xdr:col>
      <xdr:colOff>5429250</xdr:colOff>
      <xdr:row>9</xdr:row>
      <xdr:rowOff>123825</xdr:rowOff>
    </xdr:to>
    <xdr:sp macro="" textlink="">
      <xdr:nvSpPr>
        <xdr:cNvPr id="28" name="Rectángulo 27">
          <a:hlinkClick xmlns:r="http://schemas.openxmlformats.org/officeDocument/2006/relationships" r:id="rId9"/>
        </xdr:cNvPr>
        <xdr:cNvSpPr/>
      </xdr:nvSpPr>
      <xdr:spPr>
        <a:xfrm>
          <a:off x="4886325" y="17430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MR Consolidado </a:t>
          </a:r>
        </a:p>
      </xdr:txBody>
    </xdr:sp>
    <xdr:clientData/>
  </xdr:twoCellAnchor>
  <xdr:twoCellAnchor>
    <xdr:from>
      <xdr:col>3</xdr:col>
      <xdr:colOff>5410200</xdr:colOff>
      <xdr:row>6</xdr:row>
      <xdr:rowOff>142875</xdr:rowOff>
    </xdr:from>
    <xdr:to>
      <xdr:col>3</xdr:col>
      <xdr:colOff>6696075</xdr:colOff>
      <xdr:row>9</xdr:row>
      <xdr:rowOff>123825</xdr:rowOff>
    </xdr:to>
    <xdr:sp macro="" textlink="">
      <xdr:nvSpPr>
        <xdr:cNvPr id="29" name="Rectángulo 28">
          <a:hlinkClick xmlns:r="http://schemas.openxmlformats.org/officeDocument/2006/relationships" r:id="rId10"/>
        </xdr:cNvPr>
        <xdr:cNvSpPr/>
      </xdr:nvSpPr>
      <xdr:spPr>
        <a:xfrm>
          <a:off x="6153150" y="1743075"/>
          <a:ext cx="128587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7. Informe General</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1638300</xdr:colOff>
      <xdr:row>2</xdr:row>
      <xdr:rowOff>171450</xdr:rowOff>
    </xdr:from>
    <xdr:to>
      <xdr:col>14</xdr:col>
      <xdr:colOff>771525</xdr:colOff>
      <xdr:row>11</xdr:row>
      <xdr:rowOff>19050</xdr:rowOff>
    </xdr:to>
    <xdr:pic>
      <xdr:nvPicPr>
        <xdr:cNvPr id="26" name="Imagen 25">
          <a:extLst>
            <a:ext uri="{FF2B5EF4-FFF2-40B4-BE49-F238E27FC236}">
              <a16:creationId xmlns:a16="http://schemas.microsoft.com/office/drawing/2014/main" id="{00000000-0008-0000-0800-00001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7400" y="1047750"/>
          <a:ext cx="1981200" cy="1562100"/>
        </a:xfrm>
        <a:prstGeom prst="ellipse">
          <a:avLst/>
        </a:prstGeom>
        <a:ln>
          <a:noFill/>
        </a:ln>
        <a:effectLst>
          <a:softEdge rad="112500"/>
        </a:effectLst>
      </xdr:spPr>
    </xdr:pic>
    <xdr:clientData/>
  </xdr:twoCellAnchor>
  <xdr:twoCellAnchor editAs="oneCell">
    <xdr:from>
      <xdr:col>1</xdr:col>
      <xdr:colOff>333375</xdr:colOff>
      <xdr:row>26</xdr:row>
      <xdr:rowOff>57150</xdr:rowOff>
    </xdr:from>
    <xdr:to>
      <xdr:col>7</xdr:col>
      <xdr:colOff>223837</xdr:colOff>
      <xdr:row>27</xdr:row>
      <xdr:rowOff>209550</xdr:rowOff>
    </xdr:to>
    <xdr:pic>
      <xdr:nvPicPr>
        <xdr:cNvPr id="24" name="Imagen 23"/>
        <xdr:cNvPicPr>
          <a:picLocks noChangeAspect="1"/>
        </xdr:cNvPicPr>
      </xdr:nvPicPr>
      <xdr:blipFill rotWithShape="1">
        <a:blip xmlns:r="http://schemas.openxmlformats.org/officeDocument/2006/relationships" r:embed="rId2"/>
        <a:srcRect b="19722"/>
        <a:stretch/>
      </xdr:blipFill>
      <xdr:spPr>
        <a:xfrm>
          <a:off x="600075" y="7315200"/>
          <a:ext cx="3767137" cy="1990725"/>
        </a:xfrm>
        <a:prstGeom prst="rect">
          <a:avLst/>
        </a:prstGeom>
      </xdr:spPr>
    </xdr:pic>
    <xdr:clientData/>
  </xdr:twoCellAnchor>
  <xdr:twoCellAnchor editAs="oneCell">
    <xdr:from>
      <xdr:col>4</xdr:col>
      <xdr:colOff>133350</xdr:colOff>
      <xdr:row>51</xdr:row>
      <xdr:rowOff>19050</xdr:rowOff>
    </xdr:from>
    <xdr:to>
      <xdr:col>7</xdr:col>
      <xdr:colOff>5523</xdr:colOff>
      <xdr:row>56</xdr:row>
      <xdr:rowOff>85725</xdr:rowOff>
    </xdr:to>
    <xdr:pic>
      <xdr:nvPicPr>
        <xdr:cNvPr id="2" name="Imagen 1"/>
        <xdr:cNvPicPr>
          <a:picLocks noChangeAspect="1"/>
        </xdr:cNvPicPr>
      </xdr:nvPicPr>
      <xdr:blipFill>
        <a:blip xmlns:r="http://schemas.openxmlformats.org/officeDocument/2006/relationships" r:embed="rId3"/>
        <a:stretch>
          <a:fillRect/>
        </a:stretch>
      </xdr:blipFill>
      <xdr:spPr>
        <a:xfrm>
          <a:off x="1771650" y="15678150"/>
          <a:ext cx="2377248" cy="1257300"/>
        </a:xfrm>
        <a:prstGeom prst="rect">
          <a:avLst/>
        </a:prstGeom>
      </xdr:spPr>
    </xdr:pic>
    <xdr:clientData/>
  </xdr:twoCellAnchor>
  <xdr:twoCellAnchor>
    <xdr:from>
      <xdr:col>2</xdr:col>
      <xdr:colOff>200025</xdr:colOff>
      <xdr:row>40</xdr:row>
      <xdr:rowOff>142874</xdr:rowOff>
    </xdr:from>
    <xdr:to>
      <xdr:col>14</xdr:col>
      <xdr:colOff>476249</xdr:colOff>
      <xdr:row>41</xdr:row>
      <xdr:rowOff>2162174</xdr:rowOff>
    </xdr:to>
    <xdr:graphicFrame macro="">
      <xdr:nvGraphicFramePr>
        <xdr:cNvPr id="2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152400</xdr:colOff>
      <xdr:row>3</xdr:row>
      <xdr:rowOff>133349</xdr:rowOff>
    </xdr:from>
    <xdr:to>
      <xdr:col>4</xdr:col>
      <xdr:colOff>820611</xdr:colOff>
      <xdr:row>10</xdr:row>
      <xdr:rowOff>134378</xdr:rowOff>
    </xdr:to>
    <xdr:pic>
      <xdr:nvPicPr>
        <xdr:cNvPr id="23" name="Imagen 22" descr="Biblioteca virtual UIS">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04900" y="1200149"/>
          <a:ext cx="1354011" cy="1334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47625</xdr:colOff>
      <xdr:row>4</xdr:row>
      <xdr:rowOff>47625</xdr:rowOff>
    </xdr:from>
    <xdr:to>
      <xdr:col>6</xdr:col>
      <xdr:colOff>9525</xdr:colOff>
      <xdr:row>7</xdr:row>
      <xdr:rowOff>28575</xdr:rowOff>
    </xdr:to>
    <xdr:sp macro="" textlink="">
      <xdr:nvSpPr>
        <xdr:cNvPr id="27" name="Rectángulo 26">
          <a:hlinkClick xmlns:r="http://schemas.openxmlformats.org/officeDocument/2006/relationships" r:id="rId6"/>
        </xdr:cNvPr>
        <xdr:cNvSpPr/>
      </xdr:nvSpPr>
      <xdr:spPr>
        <a:xfrm>
          <a:off x="2752725" y="13049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5</xdr:col>
      <xdr:colOff>1314450</xdr:colOff>
      <xdr:row>4</xdr:row>
      <xdr:rowOff>47625</xdr:rowOff>
    </xdr:from>
    <xdr:to>
      <xdr:col>9</xdr:col>
      <xdr:colOff>323850</xdr:colOff>
      <xdr:row>7</xdr:row>
      <xdr:rowOff>28575</xdr:rowOff>
    </xdr:to>
    <xdr:sp macro="" textlink="">
      <xdr:nvSpPr>
        <xdr:cNvPr id="28" name="Rectángulo 27">
          <a:hlinkClick xmlns:r="http://schemas.openxmlformats.org/officeDocument/2006/relationships" r:id="rId7"/>
        </xdr:cNvPr>
        <xdr:cNvSpPr/>
      </xdr:nvSpPr>
      <xdr:spPr>
        <a:xfrm>
          <a:off x="4019550" y="13049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9</xdr:col>
      <xdr:colOff>304800</xdr:colOff>
      <xdr:row>4</xdr:row>
      <xdr:rowOff>47625</xdr:rowOff>
    </xdr:from>
    <xdr:to>
      <xdr:col>10</xdr:col>
      <xdr:colOff>390525</xdr:colOff>
      <xdr:row>7</xdr:row>
      <xdr:rowOff>28575</xdr:rowOff>
    </xdr:to>
    <xdr:sp macro="" textlink="">
      <xdr:nvSpPr>
        <xdr:cNvPr id="29" name="Rectángulo 28">
          <a:hlinkClick xmlns:r="http://schemas.openxmlformats.org/officeDocument/2006/relationships" r:id="rId7"/>
        </xdr:cNvPr>
        <xdr:cNvSpPr/>
      </xdr:nvSpPr>
      <xdr:spPr>
        <a:xfrm>
          <a:off x="5286375" y="13049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10</xdr:col>
      <xdr:colOff>371475</xdr:colOff>
      <xdr:row>4</xdr:row>
      <xdr:rowOff>47625</xdr:rowOff>
    </xdr:from>
    <xdr:to>
      <xdr:col>11</xdr:col>
      <xdr:colOff>457200</xdr:colOff>
      <xdr:row>7</xdr:row>
      <xdr:rowOff>28575</xdr:rowOff>
    </xdr:to>
    <xdr:sp macro="" textlink="">
      <xdr:nvSpPr>
        <xdr:cNvPr id="30" name="Rectángulo 29">
          <a:hlinkClick xmlns:r="http://schemas.openxmlformats.org/officeDocument/2006/relationships" r:id="rId8"/>
        </xdr:cNvPr>
        <xdr:cNvSpPr/>
      </xdr:nvSpPr>
      <xdr:spPr>
        <a:xfrm>
          <a:off x="6553200" y="13049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11</xdr:col>
      <xdr:colOff>438150</xdr:colOff>
      <xdr:row>4</xdr:row>
      <xdr:rowOff>47625</xdr:rowOff>
    </xdr:from>
    <xdr:to>
      <xdr:col>12</xdr:col>
      <xdr:colOff>1066800</xdr:colOff>
      <xdr:row>7</xdr:row>
      <xdr:rowOff>28575</xdr:rowOff>
    </xdr:to>
    <xdr:sp macro="" textlink="">
      <xdr:nvSpPr>
        <xdr:cNvPr id="31" name="Rectángulo 30">
          <a:hlinkClick xmlns:r="http://schemas.openxmlformats.org/officeDocument/2006/relationships" r:id="rId9"/>
        </xdr:cNvPr>
        <xdr:cNvSpPr/>
      </xdr:nvSpPr>
      <xdr:spPr>
        <a:xfrm>
          <a:off x="7820025" y="13049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5</xdr:col>
      <xdr:colOff>47625</xdr:colOff>
      <xdr:row>7</xdr:row>
      <xdr:rowOff>66675</xdr:rowOff>
    </xdr:from>
    <xdr:to>
      <xdr:col>6</xdr:col>
      <xdr:colOff>9525</xdr:colOff>
      <xdr:row>10</xdr:row>
      <xdr:rowOff>47625</xdr:rowOff>
    </xdr:to>
    <xdr:sp macro="" textlink="">
      <xdr:nvSpPr>
        <xdr:cNvPr id="32" name="Rectángulo 31">
          <a:hlinkClick xmlns:r="http://schemas.openxmlformats.org/officeDocument/2006/relationships" r:id="rId10"/>
        </xdr:cNvPr>
        <xdr:cNvSpPr/>
      </xdr:nvSpPr>
      <xdr:spPr>
        <a:xfrm>
          <a:off x="2752725" y="18954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5</xdr:col>
      <xdr:colOff>1314450</xdr:colOff>
      <xdr:row>7</xdr:row>
      <xdr:rowOff>66675</xdr:rowOff>
    </xdr:from>
    <xdr:to>
      <xdr:col>9</xdr:col>
      <xdr:colOff>323850</xdr:colOff>
      <xdr:row>10</xdr:row>
      <xdr:rowOff>47625</xdr:rowOff>
    </xdr:to>
    <xdr:sp macro="" textlink="">
      <xdr:nvSpPr>
        <xdr:cNvPr id="33" name="Rectángulo 32">
          <a:hlinkClick xmlns:r="http://schemas.openxmlformats.org/officeDocument/2006/relationships" r:id="rId11"/>
        </xdr:cNvPr>
        <xdr:cNvSpPr/>
      </xdr:nvSpPr>
      <xdr:spPr>
        <a:xfrm>
          <a:off x="4019550" y="18954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4. Riesgos UIS vs</a:t>
          </a:r>
          <a:r>
            <a:rPr lang="en-US" sz="1100" baseline="0">
              <a:solidFill>
                <a:schemeClr val="tx1"/>
              </a:solidFill>
              <a:effectLst/>
              <a:latin typeface="Humanst521 BT" panose="020B0602020204020204" pitchFamily="34" charset="0"/>
              <a:ea typeface="+mn-ea"/>
              <a:cs typeface="+mn-cs"/>
            </a:rPr>
            <a:t> </a:t>
          </a:r>
          <a:r>
            <a:rPr lang="en-US" sz="1100">
              <a:solidFill>
                <a:schemeClr val="tx1"/>
              </a:solidFill>
              <a:effectLst/>
              <a:latin typeface="Humanst521 BT" panose="020B0602020204020204" pitchFamily="34" charset="0"/>
              <a:ea typeface="+mn-ea"/>
              <a:cs typeface="+mn-cs"/>
            </a:rPr>
            <a:t>Guía DAFP</a:t>
          </a:r>
          <a:endParaRPr lang="en-US" sz="1100">
            <a:solidFill>
              <a:schemeClr val="tx1"/>
            </a:solidFill>
            <a:latin typeface="Humanst521 BT" panose="020B0602020204020204" pitchFamily="34" charset="0"/>
          </a:endParaRPr>
        </a:p>
      </xdr:txBody>
    </xdr:sp>
    <xdr:clientData/>
  </xdr:twoCellAnchor>
  <xdr:twoCellAnchor>
    <xdr:from>
      <xdr:col>9</xdr:col>
      <xdr:colOff>304800</xdr:colOff>
      <xdr:row>7</xdr:row>
      <xdr:rowOff>66675</xdr:rowOff>
    </xdr:from>
    <xdr:to>
      <xdr:col>10</xdr:col>
      <xdr:colOff>390525</xdr:colOff>
      <xdr:row>10</xdr:row>
      <xdr:rowOff>47625</xdr:rowOff>
    </xdr:to>
    <xdr:sp macro="" textlink="">
      <xdr:nvSpPr>
        <xdr:cNvPr id="34" name="Rectángulo 33">
          <a:hlinkClick xmlns:r="http://schemas.openxmlformats.org/officeDocument/2006/relationships" r:id="rId12"/>
        </xdr:cNvPr>
        <xdr:cNvSpPr/>
      </xdr:nvSpPr>
      <xdr:spPr>
        <a:xfrm>
          <a:off x="5286375" y="18954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5. Aspectos por Mejorar</a:t>
          </a:r>
        </a:p>
      </xdr:txBody>
    </xdr:sp>
    <xdr:clientData/>
  </xdr:twoCellAnchor>
  <xdr:twoCellAnchor>
    <xdr:from>
      <xdr:col>10</xdr:col>
      <xdr:colOff>371475</xdr:colOff>
      <xdr:row>7</xdr:row>
      <xdr:rowOff>66675</xdr:rowOff>
    </xdr:from>
    <xdr:to>
      <xdr:col>11</xdr:col>
      <xdr:colOff>457200</xdr:colOff>
      <xdr:row>10</xdr:row>
      <xdr:rowOff>47625</xdr:rowOff>
    </xdr:to>
    <xdr:sp macro="" textlink="">
      <xdr:nvSpPr>
        <xdr:cNvPr id="35" name="Rectángulo 34">
          <a:hlinkClick xmlns:r="http://schemas.openxmlformats.org/officeDocument/2006/relationships" r:id="rId13"/>
        </xdr:cNvPr>
        <xdr:cNvSpPr/>
      </xdr:nvSpPr>
      <xdr:spPr>
        <a:xfrm>
          <a:off x="6553200" y="18954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MR Consolidado </a:t>
          </a:r>
        </a:p>
      </xdr:txBody>
    </xdr:sp>
    <xdr:clientData/>
  </xdr:twoCellAnchor>
  <xdr:twoCellAnchor>
    <xdr:from>
      <xdr:col>11</xdr:col>
      <xdr:colOff>438150</xdr:colOff>
      <xdr:row>7</xdr:row>
      <xdr:rowOff>66675</xdr:rowOff>
    </xdr:from>
    <xdr:to>
      <xdr:col>12</xdr:col>
      <xdr:colOff>1066800</xdr:colOff>
      <xdr:row>10</xdr:row>
      <xdr:rowOff>47625</xdr:rowOff>
    </xdr:to>
    <xdr:sp macro="" textlink="">
      <xdr:nvSpPr>
        <xdr:cNvPr id="36" name="Rectángulo 35">
          <a:hlinkClick xmlns:r="http://schemas.openxmlformats.org/officeDocument/2006/relationships" r:id="rId14"/>
        </xdr:cNvPr>
        <xdr:cNvSpPr/>
      </xdr:nvSpPr>
      <xdr:spPr>
        <a:xfrm>
          <a:off x="7820025" y="1895475"/>
          <a:ext cx="128587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7. Informe General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261938</xdr:colOff>
      <xdr:row>3</xdr:row>
      <xdr:rowOff>154781</xdr:rowOff>
    </xdr:from>
    <xdr:to>
      <xdr:col>6</xdr:col>
      <xdr:colOff>1393031</xdr:colOff>
      <xdr:row>3</xdr:row>
      <xdr:rowOff>619125</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084344" y="154781"/>
          <a:ext cx="1131093" cy="464344"/>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1564821</xdr:colOff>
      <xdr:row>3</xdr:row>
      <xdr:rowOff>68036</xdr:rowOff>
    </xdr:from>
    <xdr:to>
      <xdr:col>6</xdr:col>
      <xdr:colOff>2850696</xdr:colOff>
      <xdr:row>4</xdr:row>
      <xdr:rowOff>130629</xdr:rowOff>
    </xdr:to>
    <xdr:sp macro="" textlink="">
      <xdr:nvSpPr>
        <xdr:cNvPr id="6" name="Rectángulo 5">
          <a:hlinkClick xmlns:r="http://schemas.openxmlformats.org/officeDocument/2006/relationships" r:id="rId2"/>
        </xdr:cNvPr>
        <xdr:cNvSpPr/>
      </xdr:nvSpPr>
      <xdr:spPr>
        <a:xfrm>
          <a:off x="8218714" y="68036"/>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352425</xdr:colOff>
      <xdr:row>6</xdr:row>
      <xdr:rowOff>0</xdr:rowOff>
    </xdr:from>
    <xdr:to>
      <xdr:col>2</xdr:col>
      <xdr:colOff>141211</xdr:colOff>
      <xdr:row>6</xdr:row>
      <xdr:rowOff>0</xdr:rowOff>
    </xdr:to>
    <xdr:pic>
      <xdr:nvPicPr>
        <xdr:cNvPr id="2" name="Picture 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52425" y="57150"/>
          <a:ext cx="1913164" cy="0"/>
        </a:xfrm>
        <a:prstGeom prst="rect">
          <a:avLst/>
        </a:prstGeom>
        <a:noFill/>
        <a:ln w="9525">
          <a:noFill/>
          <a:miter lim="800000"/>
          <a:headEnd/>
          <a:tailEnd/>
        </a:ln>
      </xdr:spPr>
    </xdr:pic>
    <xdr:clientData/>
  </xdr:twoCellAnchor>
  <xdr:twoCellAnchor editAs="oneCell">
    <xdr:from>
      <xdr:col>0</xdr:col>
      <xdr:colOff>352425</xdr:colOff>
      <xdr:row>6</xdr:row>
      <xdr:rowOff>0</xdr:rowOff>
    </xdr:from>
    <xdr:to>
      <xdr:col>2</xdr:col>
      <xdr:colOff>141211</xdr:colOff>
      <xdr:row>6</xdr:row>
      <xdr:rowOff>0</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52425" y="57150"/>
          <a:ext cx="1913164" cy="0"/>
        </a:xfrm>
        <a:prstGeom prst="rect">
          <a:avLst/>
        </a:prstGeom>
        <a:noFill/>
        <a:ln w="9525">
          <a:noFill/>
          <a:miter lim="800000"/>
          <a:headEnd/>
          <a:tailEnd/>
        </a:ln>
      </xdr:spPr>
    </xdr:pic>
    <xdr:clientData/>
  </xdr:twoCellAnchor>
  <xdr:twoCellAnchor editAs="oneCell">
    <xdr:from>
      <xdr:col>0</xdr:col>
      <xdr:colOff>352425</xdr:colOff>
      <xdr:row>6</xdr:row>
      <xdr:rowOff>0</xdr:rowOff>
    </xdr:from>
    <xdr:to>
      <xdr:col>2</xdr:col>
      <xdr:colOff>141211</xdr:colOff>
      <xdr:row>6</xdr:row>
      <xdr:rowOff>0</xdr:rowOff>
    </xdr:to>
    <xdr:pic>
      <xdr:nvPicPr>
        <xdr:cNvPr id="7" name="Picture 2">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52425" y="57150"/>
          <a:ext cx="1913164" cy="0"/>
        </a:xfrm>
        <a:prstGeom prst="rect">
          <a:avLst/>
        </a:prstGeom>
        <a:noFill/>
        <a:ln w="9525">
          <a:noFill/>
          <a:miter lim="800000"/>
          <a:headEnd/>
          <a:tailEnd/>
        </a:ln>
      </xdr:spPr>
    </xdr:pic>
    <xdr:clientData/>
  </xdr:twoCellAnchor>
  <xdr:twoCellAnchor>
    <xdr:from>
      <xdr:col>7</xdr:col>
      <xdr:colOff>0</xdr:colOff>
      <xdr:row>4</xdr:row>
      <xdr:rowOff>163285</xdr:rowOff>
    </xdr:from>
    <xdr:to>
      <xdr:col>7</xdr:col>
      <xdr:colOff>1131093</xdr:colOff>
      <xdr:row>5</xdr:row>
      <xdr:rowOff>164986</xdr:rowOff>
    </xdr:to>
    <xdr:sp macro="" textlink="">
      <xdr:nvSpPr>
        <xdr:cNvPr id="5" name="Flecha izquierda 4">
          <a:hlinkClick xmlns:r="http://schemas.openxmlformats.org/officeDocument/2006/relationships" r:id="rId2"/>
          <a:extLst>
            <a:ext uri="{FF2B5EF4-FFF2-40B4-BE49-F238E27FC236}">
              <a16:creationId xmlns:a16="http://schemas.microsoft.com/office/drawing/2014/main" id="{00000000-0008-0000-0A00-000005000000}"/>
            </a:ext>
          </a:extLst>
        </xdr:cNvPr>
        <xdr:cNvSpPr/>
      </xdr:nvSpPr>
      <xdr:spPr>
        <a:xfrm>
          <a:off x="6436179" y="163285"/>
          <a:ext cx="1131093" cy="464344"/>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7</xdr:col>
      <xdr:colOff>1319893</xdr:colOff>
      <xdr:row>4</xdr:row>
      <xdr:rowOff>122462</xdr:rowOff>
    </xdr:from>
    <xdr:to>
      <xdr:col>7</xdr:col>
      <xdr:colOff>2605768</xdr:colOff>
      <xdr:row>5</xdr:row>
      <xdr:rowOff>212269</xdr:rowOff>
    </xdr:to>
    <xdr:sp macro="" textlink="">
      <xdr:nvSpPr>
        <xdr:cNvPr id="8" name="Rectángulo 7">
          <a:hlinkClick xmlns:r="http://schemas.openxmlformats.org/officeDocument/2006/relationships" r:id="rId3"/>
        </xdr:cNvPr>
        <xdr:cNvSpPr/>
      </xdr:nvSpPr>
      <xdr:spPr>
        <a:xfrm>
          <a:off x="7756072" y="122462"/>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149679</xdr:colOff>
      <xdr:row>4</xdr:row>
      <xdr:rowOff>190500</xdr:rowOff>
    </xdr:from>
    <xdr:to>
      <xdr:col>6</xdr:col>
      <xdr:colOff>1280772</xdr:colOff>
      <xdr:row>5</xdr:row>
      <xdr:rowOff>289152</xdr:rowOff>
    </xdr:to>
    <xdr:sp macro="" textlink="">
      <xdr:nvSpPr>
        <xdr:cNvPr id="2" name="Flecha izquierda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429500" y="190500"/>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1415143</xdr:colOff>
      <xdr:row>4</xdr:row>
      <xdr:rowOff>136071</xdr:rowOff>
    </xdr:from>
    <xdr:to>
      <xdr:col>7</xdr:col>
      <xdr:colOff>1000125</xdr:colOff>
      <xdr:row>5</xdr:row>
      <xdr:rowOff>321128</xdr:rowOff>
    </xdr:to>
    <xdr:sp macro="" textlink="">
      <xdr:nvSpPr>
        <xdr:cNvPr id="4" name="Rectángulo 3">
          <a:hlinkClick xmlns:r="http://schemas.openxmlformats.org/officeDocument/2006/relationships" r:id="rId2"/>
        </xdr:cNvPr>
        <xdr:cNvSpPr/>
      </xdr:nvSpPr>
      <xdr:spPr>
        <a:xfrm>
          <a:off x="8694964" y="136071"/>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13608</xdr:colOff>
      <xdr:row>4</xdr:row>
      <xdr:rowOff>108858</xdr:rowOff>
    </xdr:from>
    <xdr:to>
      <xdr:col>6</xdr:col>
      <xdr:colOff>1144701</xdr:colOff>
      <xdr:row>5</xdr:row>
      <xdr:rowOff>98653</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5374822" y="108858"/>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1279072</xdr:colOff>
      <xdr:row>4</xdr:row>
      <xdr:rowOff>54429</xdr:rowOff>
    </xdr:from>
    <xdr:to>
      <xdr:col>8</xdr:col>
      <xdr:colOff>197304</xdr:colOff>
      <xdr:row>5</xdr:row>
      <xdr:rowOff>130629</xdr:rowOff>
    </xdr:to>
    <xdr:sp macro="" textlink="">
      <xdr:nvSpPr>
        <xdr:cNvPr id="5" name="Rectángulo 4">
          <a:hlinkClick xmlns:r="http://schemas.openxmlformats.org/officeDocument/2006/relationships" r:id="rId2"/>
        </xdr:cNvPr>
        <xdr:cNvSpPr/>
      </xdr:nvSpPr>
      <xdr:spPr>
        <a:xfrm>
          <a:off x="6640286" y="5442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68036</xdr:colOff>
      <xdr:row>4</xdr:row>
      <xdr:rowOff>163286</xdr:rowOff>
    </xdr:from>
    <xdr:to>
      <xdr:col>6</xdr:col>
      <xdr:colOff>1199129</xdr:colOff>
      <xdr:row>5</xdr:row>
      <xdr:rowOff>112260</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388679" y="163286"/>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1333500</xdr:colOff>
      <xdr:row>4</xdr:row>
      <xdr:rowOff>108857</xdr:rowOff>
    </xdr:from>
    <xdr:to>
      <xdr:col>7</xdr:col>
      <xdr:colOff>918482</xdr:colOff>
      <xdr:row>5</xdr:row>
      <xdr:rowOff>144236</xdr:rowOff>
    </xdr:to>
    <xdr:sp macro="" textlink="">
      <xdr:nvSpPr>
        <xdr:cNvPr id="5" name="Rectángulo 4">
          <a:hlinkClick xmlns:r="http://schemas.openxmlformats.org/officeDocument/2006/relationships" r:id="rId2"/>
        </xdr:cNvPr>
        <xdr:cNvSpPr/>
      </xdr:nvSpPr>
      <xdr:spPr>
        <a:xfrm>
          <a:off x="8654143" y="108857"/>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27215</xdr:colOff>
      <xdr:row>4</xdr:row>
      <xdr:rowOff>149679</xdr:rowOff>
    </xdr:from>
    <xdr:to>
      <xdr:col>6</xdr:col>
      <xdr:colOff>1158308</xdr:colOff>
      <xdr:row>5</xdr:row>
      <xdr:rowOff>112260</xdr:rowOff>
    </xdr:to>
    <xdr:sp macro="" textlink="">
      <xdr:nvSpPr>
        <xdr:cNvPr id="5" name="Flecha izquierda 4">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198179" y="149679"/>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1292679</xdr:colOff>
      <xdr:row>4</xdr:row>
      <xdr:rowOff>95250</xdr:rowOff>
    </xdr:from>
    <xdr:to>
      <xdr:col>6</xdr:col>
      <xdr:colOff>2578554</xdr:colOff>
      <xdr:row>5</xdr:row>
      <xdr:rowOff>144236</xdr:rowOff>
    </xdr:to>
    <xdr:sp macro="" textlink="">
      <xdr:nvSpPr>
        <xdr:cNvPr id="6" name="Rectángulo 5">
          <a:hlinkClick xmlns:r="http://schemas.openxmlformats.org/officeDocument/2006/relationships" r:id="rId2"/>
        </xdr:cNvPr>
        <xdr:cNvSpPr/>
      </xdr:nvSpPr>
      <xdr:spPr>
        <a:xfrm>
          <a:off x="8463643" y="952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81643</xdr:colOff>
      <xdr:row>4</xdr:row>
      <xdr:rowOff>176894</xdr:rowOff>
    </xdr:from>
    <xdr:to>
      <xdr:col>6</xdr:col>
      <xdr:colOff>1212736</xdr:colOff>
      <xdr:row>5</xdr:row>
      <xdr:rowOff>180296</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742464" y="176894"/>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1347107</xdr:colOff>
      <xdr:row>4</xdr:row>
      <xdr:rowOff>122465</xdr:rowOff>
    </xdr:from>
    <xdr:to>
      <xdr:col>7</xdr:col>
      <xdr:colOff>319767</xdr:colOff>
      <xdr:row>5</xdr:row>
      <xdr:rowOff>212272</xdr:rowOff>
    </xdr:to>
    <xdr:sp macro="" textlink="">
      <xdr:nvSpPr>
        <xdr:cNvPr id="6" name="Rectángulo 5">
          <a:hlinkClick xmlns:r="http://schemas.openxmlformats.org/officeDocument/2006/relationships" r:id="rId2"/>
        </xdr:cNvPr>
        <xdr:cNvSpPr/>
      </xdr:nvSpPr>
      <xdr:spPr>
        <a:xfrm>
          <a:off x="9007928" y="12246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0</xdr:colOff>
      <xdr:row>4</xdr:row>
      <xdr:rowOff>136071</xdr:rowOff>
    </xdr:from>
    <xdr:to>
      <xdr:col>6</xdr:col>
      <xdr:colOff>1131093</xdr:colOff>
      <xdr:row>5</xdr:row>
      <xdr:rowOff>85045</xdr:rowOff>
    </xdr:to>
    <xdr:sp macro="" textlink="">
      <xdr:nvSpPr>
        <xdr:cNvPr id="5" name="Flecha izquierda 4">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756071" y="136071"/>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1265464</xdr:colOff>
      <xdr:row>4</xdr:row>
      <xdr:rowOff>81642</xdr:rowOff>
    </xdr:from>
    <xdr:to>
      <xdr:col>8</xdr:col>
      <xdr:colOff>183696</xdr:colOff>
      <xdr:row>5</xdr:row>
      <xdr:rowOff>117021</xdr:rowOff>
    </xdr:to>
    <xdr:sp macro="" textlink="">
      <xdr:nvSpPr>
        <xdr:cNvPr id="6" name="Rectángulo 5">
          <a:hlinkClick xmlns:r="http://schemas.openxmlformats.org/officeDocument/2006/relationships" r:id="rId2"/>
        </xdr:cNvPr>
        <xdr:cNvSpPr/>
      </xdr:nvSpPr>
      <xdr:spPr>
        <a:xfrm>
          <a:off x="9021535" y="81642"/>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95250</xdr:colOff>
      <xdr:row>4</xdr:row>
      <xdr:rowOff>190500</xdr:rowOff>
    </xdr:from>
    <xdr:to>
      <xdr:col>6</xdr:col>
      <xdr:colOff>1226343</xdr:colOff>
      <xdr:row>5</xdr:row>
      <xdr:rowOff>166688</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375071" y="190500"/>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1360714</xdr:colOff>
      <xdr:row>4</xdr:row>
      <xdr:rowOff>136071</xdr:rowOff>
    </xdr:from>
    <xdr:to>
      <xdr:col>7</xdr:col>
      <xdr:colOff>34017</xdr:colOff>
      <xdr:row>5</xdr:row>
      <xdr:rowOff>198664</xdr:rowOff>
    </xdr:to>
    <xdr:sp macro="" textlink="">
      <xdr:nvSpPr>
        <xdr:cNvPr id="5" name="Rectángulo 4">
          <a:hlinkClick xmlns:r="http://schemas.openxmlformats.org/officeDocument/2006/relationships" r:id="rId2"/>
        </xdr:cNvPr>
        <xdr:cNvSpPr/>
      </xdr:nvSpPr>
      <xdr:spPr>
        <a:xfrm>
          <a:off x="8640535" y="136071"/>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1333500</xdr:colOff>
      <xdr:row>15</xdr:row>
      <xdr:rowOff>161924</xdr:rowOff>
    </xdr:from>
    <xdr:to>
      <xdr:col>3</xdr:col>
      <xdr:colOff>924560</xdr:colOff>
      <xdr:row>16</xdr:row>
      <xdr:rowOff>58420</xdr:rowOff>
    </xdr:to>
    <xdr:graphicFrame macro="">
      <xdr:nvGraphicFramePr>
        <xdr:cNvPr id="19" name="Diagrama 18">
          <a:extLst>
            <a:ext uri="{FF2B5EF4-FFF2-40B4-BE49-F238E27FC236}">
              <a16:creationId xmlns:a16="http://schemas.microsoft.com/office/drawing/2014/main" id="{00000000-0008-0000-0100-00001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1</xdr:col>
      <xdr:colOff>238125</xdr:colOff>
      <xdr:row>4</xdr:row>
      <xdr:rowOff>95250</xdr:rowOff>
    </xdr:from>
    <xdr:to>
      <xdr:col>1</xdr:col>
      <xdr:colOff>1001586</xdr:colOff>
      <xdr:row>8</xdr:row>
      <xdr:rowOff>85726</xdr:rowOff>
    </xdr:to>
    <xdr:pic>
      <xdr:nvPicPr>
        <xdr:cNvPr id="21" name="Imagen 20" descr="Biblioteca virtual UIS">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7200" y="1352550"/>
          <a:ext cx="763461"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1095375</xdr:colOff>
      <xdr:row>3</xdr:row>
      <xdr:rowOff>66675</xdr:rowOff>
    </xdr:from>
    <xdr:to>
      <xdr:col>1</xdr:col>
      <xdr:colOff>2381250</xdr:colOff>
      <xdr:row>6</xdr:row>
      <xdr:rowOff>47625</xdr:rowOff>
    </xdr:to>
    <xdr:sp macro="" textlink="">
      <xdr:nvSpPr>
        <xdr:cNvPr id="22" name="Rectángulo 21">
          <a:hlinkClick xmlns:r="http://schemas.openxmlformats.org/officeDocument/2006/relationships" r:id="rId7"/>
        </xdr:cNvPr>
        <xdr:cNvSpPr/>
      </xdr:nvSpPr>
      <xdr:spPr>
        <a:xfrm>
          <a:off x="1314450" y="11334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1</xdr:col>
      <xdr:colOff>2362200</xdr:colOff>
      <xdr:row>3</xdr:row>
      <xdr:rowOff>66675</xdr:rowOff>
    </xdr:from>
    <xdr:to>
      <xdr:col>2</xdr:col>
      <xdr:colOff>1038225</xdr:colOff>
      <xdr:row>6</xdr:row>
      <xdr:rowOff>47625</xdr:rowOff>
    </xdr:to>
    <xdr:sp macro="" textlink="">
      <xdr:nvSpPr>
        <xdr:cNvPr id="23" name="Rectángulo 22">
          <a:hlinkClick xmlns:r="http://schemas.openxmlformats.org/officeDocument/2006/relationships" r:id="rId8"/>
        </xdr:cNvPr>
        <xdr:cNvSpPr/>
      </xdr:nvSpPr>
      <xdr:spPr>
        <a:xfrm>
          <a:off x="2581275" y="11334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2</xdr:col>
      <xdr:colOff>1019175</xdr:colOff>
      <xdr:row>3</xdr:row>
      <xdr:rowOff>66675</xdr:rowOff>
    </xdr:from>
    <xdr:to>
      <xdr:col>2</xdr:col>
      <xdr:colOff>2305050</xdr:colOff>
      <xdr:row>6</xdr:row>
      <xdr:rowOff>47625</xdr:rowOff>
    </xdr:to>
    <xdr:sp macro="" textlink="">
      <xdr:nvSpPr>
        <xdr:cNvPr id="24" name="Rectángulo 23">
          <a:hlinkClick xmlns:r="http://schemas.openxmlformats.org/officeDocument/2006/relationships" r:id="rId8"/>
        </xdr:cNvPr>
        <xdr:cNvSpPr/>
      </xdr:nvSpPr>
      <xdr:spPr>
        <a:xfrm>
          <a:off x="3848100" y="11334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2</xdr:col>
      <xdr:colOff>2286000</xdr:colOff>
      <xdr:row>3</xdr:row>
      <xdr:rowOff>66675</xdr:rowOff>
    </xdr:from>
    <xdr:to>
      <xdr:col>3</xdr:col>
      <xdr:colOff>962025</xdr:colOff>
      <xdr:row>6</xdr:row>
      <xdr:rowOff>47625</xdr:rowOff>
    </xdr:to>
    <xdr:sp macro="" textlink="">
      <xdr:nvSpPr>
        <xdr:cNvPr id="25" name="Rectángulo 24">
          <a:hlinkClick xmlns:r="http://schemas.openxmlformats.org/officeDocument/2006/relationships" r:id="rId9"/>
        </xdr:cNvPr>
        <xdr:cNvSpPr/>
      </xdr:nvSpPr>
      <xdr:spPr>
        <a:xfrm>
          <a:off x="5114925" y="11334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3</xdr:col>
      <xdr:colOff>942975</xdr:colOff>
      <xdr:row>3</xdr:row>
      <xdr:rowOff>66675</xdr:rowOff>
    </xdr:from>
    <xdr:to>
      <xdr:col>3</xdr:col>
      <xdr:colOff>2228850</xdr:colOff>
      <xdr:row>6</xdr:row>
      <xdr:rowOff>47625</xdr:rowOff>
    </xdr:to>
    <xdr:sp macro="" textlink="">
      <xdr:nvSpPr>
        <xdr:cNvPr id="26" name="Rectángulo 25">
          <a:hlinkClick xmlns:r="http://schemas.openxmlformats.org/officeDocument/2006/relationships" r:id="rId10"/>
        </xdr:cNvPr>
        <xdr:cNvSpPr/>
      </xdr:nvSpPr>
      <xdr:spPr>
        <a:xfrm>
          <a:off x="6381750" y="11334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1</xdr:col>
      <xdr:colOff>1095375</xdr:colOff>
      <xdr:row>6</xdr:row>
      <xdr:rowOff>85725</xdr:rowOff>
    </xdr:from>
    <xdr:to>
      <xdr:col>1</xdr:col>
      <xdr:colOff>2381250</xdr:colOff>
      <xdr:row>9</xdr:row>
      <xdr:rowOff>66675</xdr:rowOff>
    </xdr:to>
    <xdr:sp macro="" textlink="">
      <xdr:nvSpPr>
        <xdr:cNvPr id="27" name="Rectángulo 26">
          <a:hlinkClick xmlns:r="http://schemas.openxmlformats.org/officeDocument/2006/relationships" r:id="rId11"/>
        </xdr:cNvPr>
        <xdr:cNvSpPr/>
      </xdr:nvSpPr>
      <xdr:spPr>
        <a:xfrm>
          <a:off x="1314450" y="17240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1</xdr:col>
      <xdr:colOff>2362200</xdr:colOff>
      <xdr:row>6</xdr:row>
      <xdr:rowOff>85725</xdr:rowOff>
    </xdr:from>
    <xdr:to>
      <xdr:col>2</xdr:col>
      <xdr:colOff>1038225</xdr:colOff>
      <xdr:row>9</xdr:row>
      <xdr:rowOff>66675</xdr:rowOff>
    </xdr:to>
    <xdr:sp macro="" textlink="">
      <xdr:nvSpPr>
        <xdr:cNvPr id="30" name="Rectángulo 29">
          <a:hlinkClick xmlns:r="http://schemas.openxmlformats.org/officeDocument/2006/relationships" r:id="rId12"/>
        </xdr:cNvPr>
        <xdr:cNvSpPr/>
      </xdr:nvSpPr>
      <xdr:spPr>
        <a:xfrm>
          <a:off x="2581275" y="17240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4. Riesgos UIS vs</a:t>
          </a:r>
          <a:r>
            <a:rPr lang="en-US" sz="1100" baseline="0">
              <a:solidFill>
                <a:schemeClr val="tx1"/>
              </a:solidFill>
              <a:effectLst/>
              <a:latin typeface="Humanst521 BT" panose="020B0602020204020204" pitchFamily="34" charset="0"/>
              <a:ea typeface="+mn-ea"/>
              <a:cs typeface="+mn-cs"/>
            </a:rPr>
            <a:t> </a:t>
          </a:r>
          <a:r>
            <a:rPr lang="en-US" sz="1100">
              <a:solidFill>
                <a:schemeClr val="tx1"/>
              </a:solidFill>
              <a:effectLst/>
              <a:latin typeface="Humanst521 BT" panose="020B0602020204020204" pitchFamily="34" charset="0"/>
              <a:ea typeface="+mn-ea"/>
              <a:cs typeface="+mn-cs"/>
            </a:rPr>
            <a:t>Guía DAFP</a:t>
          </a:r>
          <a:endParaRPr lang="en-US" sz="1100">
            <a:solidFill>
              <a:schemeClr val="tx1"/>
            </a:solidFill>
            <a:latin typeface="Humanst521 BT" panose="020B0602020204020204" pitchFamily="34" charset="0"/>
          </a:endParaRPr>
        </a:p>
      </xdr:txBody>
    </xdr:sp>
    <xdr:clientData/>
  </xdr:twoCellAnchor>
  <xdr:twoCellAnchor>
    <xdr:from>
      <xdr:col>2</xdr:col>
      <xdr:colOff>1019175</xdr:colOff>
      <xdr:row>6</xdr:row>
      <xdr:rowOff>85725</xdr:rowOff>
    </xdr:from>
    <xdr:to>
      <xdr:col>2</xdr:col>
      <xdr:colOff>2305050</xdr:colOff>
      <xdr:row>9</xdr:row>
      <xdr:rowOff>66675</xdr:rowOff>
    </xdr:to>
    <xdr:sp macro="" textlink="">
      <xdr:nvSpPr>
        <xdr:cNvPr id="31" name="Rectángulo 30">
          <a:hlinkClick xmlns:r="http://schemas.openxmlformats.org/officeDocument/2006/relationships" r:id="rId13"/>
        </xdr:cNvPr>
        <xdr:cNvSpPr/>
      </xdr:nvSpPr>
      <xdr:spPr>
        <a:xfrm>
          <a:off x="3848100" y="17240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5. Aspectos por Mejorar</a:t>
          </a:r>
        </a:p>
      </xdr:txBody>
    </xdr:sp>
    <xdr:clientData/>
  </xdr:twoCellAnchor>
  <xdr:twoCellAnchor>
    <xdr:from>
      <xdr:col>2</xdr:col>
      <xdr:colOff>2286000</xdr:colOff>
      <xdr:row>6</xdr:row>
      <xdr:rowOff>85725</xdr:rowOff>
    </xdr:from>
    <xdr:to>
      <xdr:col>3</xdr:col>
      <xdr:colOff>962025</xdr:colOff>
      <xdr:row>9</xdr:row>
      <xdr:rowOff>66675</xdr:rowOff>
    </xdr:to>
    <xdr:sp macro="" textlink="">
      <xdr:nvSpPr>
        <xdr:cNvPr id="32" name="Rectángulo 31">
          <a:hlinkClick xmlns:r="http://schemas.openxmlformats.org/officeDocument/2006/relationships" r:id="rId14"/>
        </xdr:cNvPr>
        <xdr:cNvSpPr/>
      </xdr:nvSpPr>
      <xdr:spPr>
        <a:xfrm>
          <a:off x="5114925" y="17240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MR Consolidado </a:t>
          </a:r>
        </a:p>
      </xdr:txBody>
    </xdr:sp>
    <xdr:clientData/>
  </xdr:twoCellAnchor>
  <xdr:twoCellAnchor>
    <xdr:from>
      <xdr:col>3</xdr:col>
      <xdr:colOff>942975</xdr:colOff>
      <xdr:row>6</xdr:row>
      <xdr:rowOff>85725</xdr:rowOff>
    </xdr:from>
    <xdr:to>
      <xdr:col>3</xdr:col>
      <xdr:colOff>2228850</xdr:colOff>
      <xdr:row>9</xdr:row>
      <xdr:rowOff>66675</xdr:rowOff>
    </xdr:to>
    <xdr:sp macro="" textlink="">
      <xdr:nvSpPr>
        <xdr:cNvPr id="33" name="Rectángulo 32">
          <a:hlinkClick xmlns:r="http://schemas.openxmlformats.org/officeDocument/2006/relationships" r:id="rId15"/>
        </xdr:cNvPr>
        <xdr:cNvSpPr/>
      </xdr:nvSpPr>
      <xdr:spPr>
        <a:xfrm>
          <a:off x="6381750" y="1724025"/>
          <a:ext cx="128587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7. Informe General</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4</xdr:row>
      <xdr:rowOff>122465</xdr:rowOff>
    </xdr:from>
    <xdr:to>
      <xdr:col>6</xdr:col>
      <xdr:colOff>1131093</xdr:colOff>
      <xdr:row>5</xdr:row>
      <xdr:rowOff>85046</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170964" y="122465"/>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1265464</xdr:colOff>
      <xdr:row>4</xdr:row>
      <xdr:rowOff>68036</xdr:rowOff>
    </xdr:from>
    <xdr:to>
      <xdr:col>8</xdr:col>
      <xdr:colOff>20410</xdr:colOff>
      <xdr:row>5</xdr:row>
      <xdr:rowOff>117022</xdr:rowOff>
    </xdr:to>
    <xdr:sp macro="" textlink="">
      <xdr:nvSpPr>
        <xdr:cNvPr id="6" name="Rectángulo 5">
          <a:hlinkClick xmlns:r="http://schemas.openxmlformats.org/officeDocument/2006/relationships" r:id="rId2"/>
        </xdr:cNvPr>
        <xdr:cNvSpPr/>
      </xdr:nvSpPr>
      <xdr:spPr>
        <a:xfrm>
          <a:off x="8436428" y="68036"/>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81643</xdr:colOff>
      <xdr:row>4</xdr:row>
      <xdr:rowOff>217715</xdr:rowOff>
    </xdr:from>
    <xdr:to>
      <xdr:col>6</xdr:col>
      <xdr:colOff>1212736</xdr:colOff>
      <xdr:row>6</xdr:row>
      <xdr:rowOff>44224</xdr:rowOff>
    </xdr:to>
    <xdr:sp macro="" textlink="">
      <xdr:nvSpPr>
        <xdr:cNvPr id="5" name="Flecha izquierda 4">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0137322" y="217715"/>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1347107</xdr:colOff>
      <xdr:row>4</xdr:row>
      <xdr:rowOff>163286</xdr:rowOff>
    </xdr:from>
    <xdr:to>
      <xdr:col>7</xdr:col>
      <xdr:colOff>401411</xdr:colOff>
      <xdr:row>6</xdr:row>
      <xdr:rowOff>76200</xdr:rowOff>
    </xdr:to>
    <xdr:sp macro="" textlink="">
      <xdr:nvSpPr>
        <xdr:cNvPr id="6" name="Rectángulo 5">
          <a:hlinkClick xmlns:r="http://schemas.openxmlformats.org/officeDocument/2006/relationships" r:id="rId2"/>
        </xdr:cNvPr>
        <xdr:cNvSpPr/>
      </xdr:nvSpPr>
      <xdr:spPr>
        <a:xfrm>
          <a:off x="11402786" y="163286"/>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0</xdr:colOff>
      <xdr:row>4</xdr:row>
      <xdr:rowOff>108858</xdr:rowOff>
    </xdr:from>
    <xdr:to>
      <xdr:col>6</xdr:col>
      <xdr:colOff>1131093</xdr:colOff>
      <xdr:row>5</xdr:row>
      <xdr:rowOff>207510</xdr:rowOff>
    </xdr:to>
    <xdr:sp macro="" textlink="">
      <xdr:nvSpPr>
        <xdr:cNvPr id="5" name="Flecha izquierda 4">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034893" y="108858"/>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1265464</xdr:colOff>
      <xdr:row>4</xdr:row>
      <xdr:rowOff>54429</xdr:rowOff>
    </xdr:from>
    <xdr:to>
      <xdr:col>8</xdr:col>
      <xdr:colOff>183696</xdr:colOff>
      <xdr:row>5</xdr:row>
      <xdr:rowOff>239486</xdr:rowOff>
    </xdr:to>
    <xdr:sp macro="" textlink="">
      <xdr:nvSpPr>
        <xdr:cNvPr id="6" name="Rectángulo 5">
          <a:hlinkClick xmlns:r="http://schemas.openxmlformats.org/officeDocument/2006/relationships" r:id="rId2"/>
        </xdr:cNvPr>
        <xdr:cNvSpPr/>
      </xdr:nvSpPr>
      <xdr:spPr>
        <a:xfrm>
          <a:off x="8300357" y="5442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13607</xdr:colOff>
      <xdr:row>4</xdr:row>
      <xdr:rowOff>204108</xdr:rowOff>
    </xdr:from>
    <xdr:to>
      <xdr:col>6</xdr:col>
      <xdr:colOff>1144700</xdr:colOff>
      <xdr:row>5</xdr:row>
      <xdr:rowOff>234724</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470321" y="204108"/>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1279071</xdr:colOff>
      <xdr:row>4</xdr:row>
      <xdr:rowOff>149679</xdr:rowOff>
    </xdr:from>
    <xdr:to>
      <xdr:col>7</xdr:col>
      <xdr:colOff>864053</xdr:colOff>
      <xdr:row>5</xdr:row>
      <xdr:rowOff>266700</xdr:rowOff>
    </xdr:to>
    <xdr:sp macro="" textlink="">
      <xdr:nvSpPr>
        <xdr:cNvPr id="5" name="Rectángulo 4">
          <a:hlinkClick xmlns:r="http://schemas.openxmlformats.org/officeDocument/2006/relationships" r:id="rId2"/>
        </xdr:cNvPr>
        <xdr:cNvSpPr/>
      </xdr:nvSpPr>
      <xdr:spPr>
        <a:xfrm>
          <a:off x="8735785" y="14967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13</xdr:col>
      <xdr:colOff>63500</xdr:colOff>
      <xdr:row>82</xdr:row>
      <xdr:rowOff>101600</xdr:rowOff>
    </xdr:from>
    <xdr:to>
      <xdr:col>13</xdr:col>
      <xdr:colOff>2010834</xdr:colOff>
      <xdr:row>84</xdr:row>
      <xdr:rowOff>2451</xdr:rowOff>
    </xdr:to>
    <xdr:pic>
      <xdr:nvPicPr>
        <xdr:cNvPr id="13" name="Imagen 12">
          <a:extLst>
            <a:ext uri="{FF2B5EF4-FFF2-40B4-BE49-F238E27FC236}">
              <a16:creationId xmlns:a16="http://schemas.microsoft.com/office/drawing/2014/main" id="{85A694D1-C632-44AC-B495-4B023F356EE1}"/>
            </a:ext>
          </a:extLst>
        </xdr:cNvPr>
        <xdr:cNvPicPr>
          <a:picLocks noChangeAspect="1"/>
        </xdr:cNvPicPr>
      </xdr:nvPicPr>
      <xdr:blipFill>
        <a:blip xmlns:r="http://schemas.openxmlformats.org/officeDocument/2006/relationships" r:embed="rId1"/>
        <a:stretch>
          <a:fillRect/>
        </a:stretch>
      </xdr:blipFill>
      <xdr:spPr>
        <a:xfrm>
          <a:off x="21742400" y="57607200"/>
          <a:ext cx="1947334" cy="1224916"/>
        </a:xfrm>
        <a:prstGeom prst="rect">
          <a:avLst/>
        </a:prstGeom>
      </xdr:spPr>
    </xdr:pic>
    <xdr:clientData/>
  </xdr:twoCellAnchor>
  <xdr:twoCellAnchor editAs="oneCell">
    <xdr:from>
      <xdr:col>13</xdr:col>
      <xdr:colOff>2120900</xdr:colOff>
      <xdr:row>82</xdr:row>
      <xdr:rowOff>330200</xdr:rowOff>
    </xdr:from>
    <xdr:to>
      <xdr:col>13</xdr:col>
      <xdr:colOff>3692525</xdr:colOff>
      <xdr:row>84</xdr:row>
      <xdr:rowOff>455363</xdr:rowOff>
    </xdr:to>
    <xdr:pic>
      <xdr:nvPicPr>
        <xdr:cNvPr id="14" name="Imagen 13">
          <a:extLst>
            <a:ext uri="{FF2B5EF4-FFF2-40B4-BE49-F238E27FC236}">
              <a16:creationId xmlns:a16="http://schemas.microsoft.com/office/drawing/2014/main" id="{A70C8CAE-C19A-4DD3-BF68-271BF72CFD29}"/>
            </a:ext>
          </a:extLst>
        </xdr:cNvPr>
        <xdr:cNvPicPr>
          <a:picLocks noChangeAspect="1"/>
        </xdr:cNvPicPr>
      </xdr:nvPicPr>
      <xdr:blipFill>
        <a:blip xmlns:r="http://schemas.openxmlformats.org/officeDocument/2006/relationships" r:embed="rId2"/>
        <a:stretch>
          <a:fillRect/>
        </a:stretch>
      </xdr:blipFill>
      <xdr:spPr>
        <a:xfrm>
          <a:off x="23799800" y="57835800"/>
          <a:ext cx="1571625" cy="1522163"/>
        </a:xfrm>
        <a:prstGeom prst="rect">
          <a:avLst/>
        </a:prstGeom>
      </xdr:spPr>
    </xdr:pic>
    <xdr:clientData/>
  </xdr:twoCellAnchor>
  <xdr:twoCellAnchor editAs="oneCell">
    <xdr:from>
      <xdr:col>13</xdr:col>
      <xdr:colOff>1168399</xdr:colOff>
      <xdr:row>88</xdr:row>
      <xdr:rowOff>317500</xdr:rowOff>
    </xdr:from>
    <xdr:to>
      <xdr:col>13</xdr:col>
      <xdr:colOff>3134306</xdr:colOff>
      <xdr:row>90</xdr:row>
      <xdr:rowOff>544195</xdr:rowOff>
    </xdr:to>
    <xdr:pic>
      <xdr:nvPicPr>
        <xdr:cNvPr id="15" name="Imagen 14">
          <a:extLst>
            <a:ext uri="{FF2B5EF4-FFF2-40B4-BE49-F238E27FC236}">
              <a16:creationId xmlns:a16="http://schemas.microsoft.com/office/drawing/2014/main" id="{F8931BFA-4E78-4447-8390-ED5EA7C4F72F}"/>
            </a:ext>
          </a:extLst>
        </xdr:cNvPr>
        <xdr:cNvPicPr>
          <a:picLocks noChangeAspect="1"/>
        </xdr:cNvPicPr>
      </xdr:nvPicPr>
      <xdr:blipFill>
        <a:blip xmlns:r="http://schemas.openxmlformats.org/officeDocument/2006/relationships" r:embed="rId3"/>
        <a:stretch>
          <a:fillRect/>
        </a:stretch>
      </xdr:blipFill>
      <xdr:spPr>
        <a:xfrm>
          <a:off x="22847299" y="61023500"/>
          <a:ext cx="1965907" cy="1445895"/>
        </a:xfrm>
        <a:prstGeom prst="rect">
          <a:avLst/>
        </a:prstGeom>
      </xdr:spPr>
    </xdr:pic>
    <xdr:clientData/>
  </xdr:twoCellAnchor>
  <xdr:twoCellAnchor editAs="oneCell">
    <xdr:from>
      <xdr:col>13</xdr:col>
      <xdr:colOff>2301875</xdr:colOff>
      <xdr:row>85</xdr:row>
      <xdr:rowOff>272414</xdr:rowOff>
    </xdr:from>
    <xdr:to>
      <xdr:col>13</xdr:col>
      <xdr:colOff>4008789</xdr:colOff>
      <xdr:row>88</xdr:row>
      <xdr:rowOff>245110</xdr:rowOff>
    </xdr:to>
    <xdr:pic>
      <xdr:nvPicPr>
        <xdr:cNvPr id="16" name="Imagen 15">
          <a:extLst>
            <a:ext uri="{FF2B5EF4-FFF2-40B4-BE49-F238E27FC236}">
              <a16:creationId xmlns:a16="http://schemas.microsoft.com/office/drawing/2014/main" id="{AF671E75-1824-405D-8A6A-7C48C373D752}"/>
            </a:ext>
          </a:extLst>
        </xdr:cNvPr>
        <xdr:cNvPicPr>
          <a:picLocks noChangeAspect="1"/>
        </xdr:cNvPicPr>
      </xdr:nvPicPr>
      <xdr:blipFill>
        <a:blip xmlns:r="http://schemas.openxmlformats.org/officeDocument/2006/relationships" r:embed="rId4"/>
        <a:stretch>
          <a:fillRect/>
        </a:stretch>
      </xdr:blipFill>
      <xdr:spPr>
        <a:xfrm>
          <a:off x="23980775" y="59873514"/>
          <a:ext cx="1706914" cy="1026796"/>
        </a:xfrm>
        <a:prstGeom prst="rect">
          <a:avLst/>
        </a:prstGeom>
      </xdr:spPr>
    </xdr:pic>
    <xdr:clientData/>
  </xdr:twoCellAnchor>
  <xdr:twoCellAnchor editAs="oneCell">
    <xdr:from>
      <xdr:col>13</xdr:col>
      <xdr:colOff>63500</xdr:colOff>
      <xdr:row>85</xdr:row>
      <xdr:rowOff>191770</xdr:rowOff>
    </xdr:from>
    <xdr:to>
      <xdr:col>13</xdr:col>
      <xdr:colOff>1888159</xdr:colOff>
      <xdr:row>87</xdr:row>
      <xdr:rowOff>438785</xdr:rowOff>
    </xdr:to>
    <xdr:pic>
      <xdr:nvPicPr>
        <xdr:cNvPr id="17" name="Imagen 16">
          <a:extLst>
            <a:ext uri="{FF2B5EF4-FFF2-40B4-BE49-F238E27FC236}">
              <a16:creationId xmlns:a16="http://schemas.microsoft.com/office/drawing/2014/main" id="{F1BBF440-0856-4755-B3FA-70D809318B4D}"/>
            </a:ext>
          </a:extLst>
        </xdr:cNvPr>
        <xdr:cNvPicPr>
          <a:picLocks noChangeAspect="1"/>
        </xdr:cNvPicPr>
      </xdr:nvPicPr>
      <xdr:blipFill>
        <a:blip xmlns:r="http://schemas.openxmlformats.org/officeDocument/2006/relationships" r:embed="rId5"/>
        <a:stretch>
          <a:fillRect/>
        </a:stretch>
      </xdr:blipFill>
      <xdr:spPr>
        <a:xfrm>
          <a:off x="21742400" y="59792870"/>
          <a:ext cx="1824659" cy="780415"/>
        </a:xfrm>
        <a:prstGeom prst="rect">
          <a:avLst/>
        </a:prstGeom>
      </xdr:spPr>
    </xdr:pic>
    <xdr:clientData/>
  </xdr:twoCellAnchor>
  <xdr:twoCellAnchor editAs="oneCell">
    <xdr:from>
      <xdr:col>13</xdr:col>
      <xdr:colOff>368300</xdr:colOff>
      <xdr:row>71</xdr:row>
      <xdr:rowOff>25400</xdr:rowOff>
    </xdr:from>
    <xdr:to>
      <xdr:col>13</xdr:col>
      <xdr:colOff>2139950</xdr:colOff>
      <xdr:row>74</xdr:row>
      <xdr:rowOff>333657</xdr:rowOff>
    </xdr:to>
    <xdr:pic>
      <xdr:nvPicPr>
        <xdr:cNvPr id="18" name="Imagen 17">
          <a:extLst>
            <a:ext uri="{FF2B5EF4-FFF2-40B4-BE49-F238E27FC236}">
              <a16:creationId xmlns:a16="http://schemas.microsoft.com/office/drawing/2014/main" id="{DB81D044-2E02-4007-9A2E-23DF40304645}"/>
            </a:ext>
          </a:extLst>
        </xdr:cNvPr>
        <xdr:cNvPicPr>
          <a:picLocks noChangeAspect="1"/>
        </xdr:cNvPicPr>
      </xdr:nvPicPr>
      <xdr:blipFill>
        <a:blip xmlns:r="http://schemas.openxmlformats.org/officeDocument/2006/relationships" r:embed="rId6"/>
        <a:stretch>
          <a:fillRect/>
        </a:stretch>
      </xdr:blipFill>
      <xdr:spPr>
        <a:xfrm>
          <a:off x="22047200" y="48183800"/>
          <a:ext cx="1771650" cy="3102257"/>
        </a:xfrm>
        <a:prstGeom prst="rect">
          <a:avLst/>
        </a:prstGeom>
      </xdr:spPr>
    </xdr:pic>
    <xdr:clientData/>
  </xdr:twoCellAnchor>
  <xdr:twoCellAnchor editAs="oneCell">
    <xdr:from>
      <xdr:col>13</xdr:col>
      <xdr:colOff>2686049</xdr:colOff>
      <xdr:row>71</xdr:row>
      <xdr:rowOff>95250</xdr:rowOff>
    </xdr:from>
    <xdr:to>
      <xdr:col>13</xdr:col>
      <xdr:colOff>4382260</xdr:colOff>
      <xdr:row>74</xdr:row>
      <xdr:rowOff>260985</xdr:rowOff>
    </xdr:to>
    <xdr:pic>
      <xdr:nvPicPr>
        <xdr:cNvPr id="19" name="Imagen 18">
          <a:extLst>
            <a:ext uri="{FF2B5EF4-FFF2-40B4-BE49-F238E27FC236}">
              <a16:creationId xmlns:a16="http://schemas.microsoft.com/office/drawing/2014/main" id="{CAA3FB27-5199-4DF7-90BB-C1237FDD5D0D}"/>
            </a:ext>
          </a:extLst>
        </xdr:cNvPr>
        <xdr:cNvPicPr>
          <a:picLocks noChangeAspect="1"/>
        </xdr:cNvPicPr>
      </xdr:nvPicPr>
      <xdr:blipFill>
        <a:blip xmlns:r="http://schemas.openxmlformats.org/officeDocument/2006/relationships" r:embed="rId7"/>
        <a:stretch>
          <a:fillRect/>
        </a:stretch>
      </xdr:blipFill>
      <xdr:spPr>
        <a:xfrm>
          <a:off x="24364949" y="48253650"/>
          <a:ext cx="1696211" cy="2959735"/>
        </a:xfrm>
        <a:prstGeom prst="rect">
          <a:avLst/>
        </a:prstGeom>
      </xdr:spPr>
    </xdr:pic>
    <xdr:clientData/>
  </xdr:twoCellAnchor>
  <xdr:twoCellAnchor editAs="oneCell">
    <xdr:from>
      <xdr:col>13</xdr:col>
      <xdr:colOff>1612900</xdr:colOff>
      <xdr:row>74</xdr:row>
      <xdr:rowOff>292100</xdr:rowOff>
    </xdr:from>
    <xdr:to>
      <xdr:col>13</xdr:col>
      <xdr:colOff>3308350</xdr:colOff>
      <xdr:row>79</xdr:row>
      <xdr:rowOff>453503</xdr:rowOff>
    </xdr:to>
    <xdr:pic>
      <xdr:nvPicPr>
        <xdr:cNvPr id="20" name="Imagen 19">
          <a:extLst>
            <a:ext uri="{FF2B5EF4-FFF2-40B4-BE49-F238E27FC236}">
              <a16:creationId xmlns:a16="http://schemas.microsoft.com/office/drawing/2014/main" id="{539BF9BA-CABC-4A11-A0F7-B4B75D8B31C7}"/>
            </a:ext>
          </a:extLst>
        </xdr:cNvPr>
        <xdr:cNvPicPr>
          <a:picLocks noChangeAspect="1"/>
        </xdr:cNvPicPr>
      </xdr:nvPicPr>
      <xdr:blipFill>
        <a:blip xmlns:r="http://schemas.openxmlformats.org/officeDocument/2006/relationships" r:embed="rId8"/>
        <a:stretch>
          <a:fillRect/>
        </a:stretch>
      </xdr:blipFill>
      <xdr:spPr>
        <a:xfrm>
          <a:off x="23291800" y="51384200"/>
          <a:ext cx="1695450" cy="2942703"/>
        </a:xfrm>
        <a:prstGeom prst="rect">
          <a:avLst/>
        </a:prstGeom>
      </xdr:spPr>
    </xdr:pic>
    <xdr:clientData/>
  </xdr:twoCellAnchor>
  <xdr:twoCellAnchor>
    <xdr:from>
      <xdr:col>6</xdr:col>
      <xdr:colOff>40822</xdr:colOff>
      <xdr:row>4</xdr:row>
      <xdr:rowOff>163286</xdr:rowOff>
    </xdr:from>
    <xdr:to>
      <xdr:col>6</xdr:col>
      <xdr:colOff>1171915</xdr:colOff>
      <xdr:row>5</xdr:row>
      <xdr:rowOff>193902</xdr:rowOff>
    </xdr:to>
    <xdr:sp macro="" textlink="">
      <xdr:nvSpPr>
        <xdr:cNvPr id="12" name="Flecha izquierda 11">
          <a:hlinkClick xmlns:r="http://schemas.openxmlformats.org/officeDocument/2006/relationships" r:id="rId9"/>
          <a:extLst>
            <a:ext uri="{FF2B5EF4-FFF2-40B4-BE49-F238E27FC236}">
              <a16:creationId xmlns:a16="http://schemas.microsoft.com/office/drawing/2014/main" id="{00000000-0008-0000-0B00-000002000000}"/>
            </a:ext>
          </a:extLst>
        </xdr:cNvPr>
        <xdr:cNvSpPr/>
      </xdr:nvSpPr>
      <xdr:spPr>
        <a:xfrm>
          <a:off x="6640286" y="163286"/>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1306286</xdr:colOff>
      <xdr:row>4</xdr:row>
      <xdr:rowOff>108857</xdr:rowOff>
    </xdr:from>
    <xdr:to>
      <xdr:col>8</xdr:col>
      <xdr:colOff>224518</xdr:colOff>
      <xdr:row>5</xdr:row>
      <xdr:rowOff>225878</xdr:rowOff>
    </xdr:to>
    <xdr:sp macro="" textlink="">
      <xdr:nvSpPr>
        <xdr:cNvPr id="21" name="Rectángulo 20">
          <a:hlinkClick xmlns:r="http://schemas.openxmlformats.org/officeDocument/2006/relationships" r:id="rId10"/>
        </xdr:cNvPr>
        <xdr:cNvSpPr/>
      </xdr:nvSpPr>
      <xdr:spPr>
        <a:xfrm>
          <a:off x="7905750" y="108857"/>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40821</xdr:colOff>
      <xdr:row>4</xdr:row>
      <xdr:rowOff>204108</xdr:rowOff>
    </xdr:from>
    <xdr:to>
      <xdr:col>6</xdr:col>
      <xdr:colOff>1171914</xdr:colOff>
      <xdr:row>5</xdr:row>
      <xdr:rowOff>234724</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742464" y="204108"/>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1306285</xdr:colOff>
      <xdr:row>4</xdr:row>
      <xdr:rowOff>149679</xdr:rowOff>
    </xdr:from>
    <xdr:to>
      <xdr:col>7</xdr:col>
      <xdr:colOff>319767</xdr:colOff>
      <xdr:row>5</xdr:row>
      <xdr:rowOff>266700</xdr:rowOff>
    </xdr:to>
    <xdr:sp macro="" textlink="">
      <xdr:nvSpPr>
        <xdr:cNvPr id="6" name="Rectángulo 5">
          <a:hlinkClick xmlns:r="http://schemas.openxmlformats.org/officeDocument/2006/relationships" r:id="rId2"/>
        </xdr:cNvPr>
        <xdr:cNvSpPr/>
      </xdr:nvSpPr>
      <xdr:spPr>
        <a:xfrm>
          <a:off x="9007928" y="14967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27214</xdr:colOff>
      <xdr:row>4</xdr:row>
      <xdr:rowOff>163286</xdr:rowOff>
    </xdr:from>
    <xdr:to>
      <xdr:col>6</xdr:col>
      <xdr:colOff>1158307</xdr:colOff>
      <xdr:row>5</xdr:row>
      <xdr:rowOff>112260</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021285" y="163286"/>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1292678</xdr:colOff>
      <xdr:row>4</xdr:row>
      <xdr:rowOff>108857</xdr:rowOff>
    </xdr:from>
    <xdr:to>
      <xdr:col>7</xdr:col>
      <xdr:colOff>88445</xdr:colOff>
      <xdr:row>5</xdr:row>
      <xdr:rowOff>144236</xdr:rowOff>
    </xdr:to>
    <xdr:sp macro="" textlink="">
      <xdr:nvSpPr>
        <xdr:cNvPr id="6" name="Rectángulo 5">
          <a:hlinkClick xmlns:r="http://schemas.openxmlformats.org/officeDocument/2006/relationships" r:id="rId2"/>
        </xdr:cNvPr>
        <xdr:cNvSpPr/>
      </xdr:nvSpPr>
      <xdr:spPr>
        <a:xfrm>
          <a:off x="8286749" y="108857"/>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0</xdr:colOff>
      <xdr:row>4</xdr:row>
      <xdr:rowOff>176894</xdr:rowOff>
    </xdr:from>
    <xdr:to>
      <xdr:col>6</xdr:col>
      <xdr:colOff>1131093</xdr:colOff>
      <xdr:row>6</xdr:row>
      <xdr:rowOff>3403</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5769429" y="176894"/>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1265464</xdr:colOff>
      <xdr:row>4</xdr:row>
      <xdr:rowOff>122465</xdr:rowOff>
    </xdr:from>
    <xdr:to>
      <xdr:col>8</xdr:col>
      <xdr:colOff>6804</xdr:colOff>
      <xdr:row>6</xdr:row>
      <xdr:rowOff>35379</xdr:rowOff>
    </xdr:to>
    <xdr:sp macro="" textlink="">
      <xdr:nvSpPr>
        <xdr:cNvPr id="6" name="Rectángulo 5">
          <a:hlinkClick xmlns:r="http://schemas.openxmlformats.org/officeDocument/2006/relationships" r:id="rId2"/>
        </xdr:cNvPr>
        <xdr:cNvSpPr/>
      </xdr:nvSpPr>
      <xdr:spPr>
        <a:xfrm>
          <a:off x="7034893" y="12246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13607</xdr:colOff>
      <xdr:row>4</xdr:row>
      <xdr:rowOff>149679</xdr:rowOff>
    </xdr:from>
    <xdr:to>
      <xdr:col>6</xdr:col>
      <xdr:colOff>1144700</xdr:colOff>
      <xdr:row>5</xdr:row>
      <xdr:rowOff>85045</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225393" y="149679"/>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1279071</xdr:colOff>
      <xdr:row>4</xdr:row>
      <xdr:rowOff>95250</xdr:rowOff>
    </xdr:from>
    <xdr:to>
      <xdr:col>6</xdr:col>
      <xdr:colOff>2564946</xdr:colOff>
      <xdr:row>5</xdr:row>
      <xdr:rowOff>117021</xdr:rowOff>
    </xdr:to>
    <xdr:sp macro="" textlink="">
      <xdr:nvSpPr>
        <xdr:cNvPr id="6" name="Rectángulo 5">
          <a:hlinkClick xmlns:r="http://schemas.openxmlformats.org/officeDocument/2006/relationships" r:id="rId2"/>
        </xdr:cNvPr>
        <xdr:cNvSpPr/>
      </xdr:nvSpPr>
      <xdr:spPr>
        <a:xfrm>
          <a:off x="8490857" y="952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54428</xdr:colOff>
      <xdr:row>4</xdr:row>
      <xdr:rowOff>244929</xdr:rowOff>
    </xdr:from>
    <xdr:to>
      <xdr:col>6</xdr:col>
      <xdr:colOff>1185521</xdr:colOff>
      <xdr:row>5</xdr:row>
      <xdr:rowOff>207510</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6667499" y="244929"/>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1319892</xdr:colOff>
      <xdr:row>4</xdr:row>
      <xdr:rowOff>190500</xdr:rowOff>
    </xdr:from>
    <xdr:to>
      <xdr:col>7</xdr:col>
      <xdr:colOff>6802</xdr:colOff>
      <xdr:row>5</xdr:row>
      <xdr:rowOff>239486</xdr:rowOff>
    </xdr:to>
    <xdr:sp macro="" textlink="">
      <xdr:nvSpPr>
        <xdr:cNvPr id="6" name="Rectángulo 5">
          <a:hlinkClick xmlns:r="http://schemas.openxmlformats.org/officeDocument/2006/relationships" r:id="rId2"/>
        </xdr:cNvPr>
        <xdr:cNvSpPr/>
      </xdr:nvSpPr>
      <xdr:spPr>
        <a:xfrm>
          <a:off x="7932963" y="19050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47626</xdr:colOff>
      <xdr:row>17</xdr:row>
      <xdr:rowOff>76200</xdr:rowOff>
    </xdr:from>
    <xdr:to>
      <xdr:col>3</xdr:col>
      <xdr:colOff>2400300</xdr:colOff>
      <xdr:row>40</xdr:row>
      <xdr:rowOff>133350</xdr:rowOff>
    </xdr:to>
    <xdr:pic>
      <xdr:nvPicPr>
        <xdr:cNvPr id="18" name="Imagen 17">
          <a:extLst>
            <a:ext uri="{FF2B5EF4-FFF2-40B4-BE49-F238E27FC236}">
              <a16:creationId xmlns:a16="http://schemas.microsoft.com/office/drawing/2014/main" id="{00000000-0008-0000-0200-000012000000}"/>
            </a:ext>
          </a:extLst>
        </xdr:cNvPr>
        <xdr:cNvPicPr/>
      </xdr:nvPicPr>
      <xdr:blipFill>
        <a:blip xmlns:r="http://schemas.openxmlformats.org/officeDocument/2006/relationships" r:embed="rId1"/>
        <a:stretch>
          <a:fillRect/>
        </a:stretch>
      </xdr:blipFill>
      <xdr:spPr>
        <a:xfrm>
          <a:off x="304801" y="4429125"/>
          <a:ext cx="7305674" cy="4438650"/>
        </a:xfrm>
        <a:prstGeom prst="rect">
          <a:avLst/>
        </a:prstGeom>
      </xdr:spPr>
    </xdr:pic>
    <xdr:clientData/>
  </xdr:twoCellAnchor>
  <xdr:twoCellAnchor editAs="oneCell">
    <xdr:from>
      <xdr:col>1</xdr:col>
      <xdr:colOff>0</xdr:colOff>
      <xdr:row>5</xdr:row>
      <xdr:rowOff>28575</xdr:rowOff>
    </xdr:from>
    <xdr:to>
      <xdr:col>1</xdr:col>
      <xdr:colOff>763461</xdr:colOff>
      <xdr:row>9</xdr:row>
      <xdr:rowOff>19051</xdr:rowOff>
    </xdr:to>
    <xdr:pic>
      <xdr:nvPicPr>
        <xdr:cNvPr id="13" name="Imagen 12" descr="Biblioteca virtual UIS">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1457325"/>
          <a:ext cx="763461"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857250</xdr:colOff>
      <xdr:row>4</xdr:row>
      <xdr:rowOff>0</xdr:rowOff>
    </xdr:from>
    <xdr:to>
      <xdr:col>1</xdr:col>
      <xdr:colOff>2143125</xdr:colOff>
      <xdr:row>6</xdr:row>
      <xdr:rowOff>171450</xdr:rowOff>
    </xdr:to>
    <xdr:sp macro="" textlink="">
      <xdr:nvSpPr>
        <xdr:cNvPr id="14" name="Rectángulo 13">
          <a:hlinkClick xmlns:r="http://schemas.openxmlformats.org/officeDocument/2006/relationships" r:id="rId3"/>
        </xdr:cNvPr>
        <xdr:cNvSpPr/>
      </xdr:nvSpPr>
      <xdr:spPr>
        <a:xfrm>
          <a:off x="1114425" y="12382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1</xdr:col>
      <xdr:colOff>2124075</xdr:colOff>
      <xdr:row>4</xdr:row>
      <xdr:rowOff>0</xdr:rowOff>
    </xdr:from>
    <xdr:to>
      <xdr:col>2</xdr:col>
      <xdr:colOff>933450</xdr:colOff>
      <xdr:row>6</xdr:row>
      <xdr:rowOff>171450</xdr:rowOff>
    </xdr:to>
    <xdr:sp macro="" textlink="">
      <xdr:nvSpPr>
        <xdr:cNvPr id="15" name="Rectángulo 14">
          <a:hlinkClick xmlns:r="http://schemas.openxmlformats.org/officeDocument/2006/relationships" r:id="rId4"/>
        </xdr:cNvPr>
        <xdr:cNvSpPr/>
      </xdr:nvSpPr>
      <xdr:spPr>
        <a:xfrm>
          <a:off x="2381250" y="12382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2</xdr:col>
      <xdr:colOff>914400</xdr:colOff>
      <xdr:row>4</xdr:row>
      <xdr:rowOff>0</xdr:rowOff>
    </xdr:from>
    <xdr:to>
      <xdr:col>2</xdr:col>
      <xdr:colOff>2200275</xdr:colOff>
      <xdr:row>6</xdr:row>
      <xdr:rowOff>171450</xdr:rowOff>
    </xdr:to>
    <xdr:sp macro="" textlink="">
      <xdr:nvSpPr>
        <xdr:cNvPr id="16" name="Rectángulo 15">
          <a:hlinkClick xmlns:r="http://schemas.openxmlformats.org/officeDocument/2006/relationships" r:id="rId4"/>
        </xdr:cNvPr>
        <xdr:cNvSpPr/>
      </xdr:nvSpPr>
      <xdr:spPr>
        <a:xfrm>
          <a:off x="3648075" y="12382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2</xdr:col>
      <xdr:colOff>2181225</xdr:colOff>
      <xdr:row>4</xdr:row>
      <xdr:rowOff>0</xdr:rowOff>
    </xdr:from>
    <xdr:to>
      <xdr:col>3</xdr:col>
      <xdr:colOff>990600</xdr:colOff>
      <xdr:row>6</xdr:row>
      <xdr:rowOff>171450</xdr:rowOff>
    </xdr:to>
    <xdr:sp macro="" textlink="">
      <xdr:nvSpPr>
        <xdr:cNvPr id="17" name="Rectángulo 16">
          <a:hlinkClick xmlns:r="http://schemas.openxmlformats.org/officeDocument/2006/relationships" r:id="rId5"/>
        </xdr:cNvPr>
        <xdr:cNvSpPr/>
      </xdr:nvSpPr>
      <xdr:spPr>
        <a:xfrm>
          <a:off x="4914900" y="12382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3</xdr:col>
      <xdr:colOff>971550</xdr:colOff>
      <xdr:row>4</xdr:row>
      <xdr:rowOff>0</xdr:rowOff>
    </xdr:from>
    <xdr:to>
      <xdr:col>3</xdr:col>
      <xdr:colOff>2257425</xdr:colOff>
      <xdr:row>6</xdr:row>
      <xdr:rowOff>171450</xdr:rowOff>
    </xdr:to>
    <xdr:sp macro="" textlink="">
      <xdr:nvSpPr>
        <xdr:cNvPr id="19" name="Rectángulo 18">
          <a:hlinkClick xmlns:r="http://schemas.openxmlformats.org/officeDocument/2006/relationships" r:id="rId6"/>
        </xdr:cNvPr>
        <xdr:cNvSpPr/>
      </xdr:nvSpPr>
      <xdr:spPr>
        <a:xfrm>
          <a:off x="6181725" y="12382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1</xdr:col>
      <xdr:colOff>857250</xdr:colOff>
      <xdr:row>7</xdr:row>
      <xdr:rowOff>19050</xdr:rowOff>
    </xdr:from>
    <xdr:to>
      <xdr:col>1</xdr:col>
      <xdr:colOff>2143125</xdr:colOff>
      <xdr:row>10</xdr:row>
      <xdr:rowOff>0</xdr:rowOff>
    </xdr:to>
    <xdr:sp macro="" textlink="">
      <xdr:nvSpPr>
        <xdr:cNvPr id="29" name="Rectángulo 28">
          <a:hlinkClick xmlns:r="http://schemas.openxmlformats.org/officeDocument/2006/relationships" r:id="rId7"/>
        </xdr:cNvPr>
        <xdr:cNvSpPr/>
      </xdr:nvSpPr>
      <xdr:spPr>
        <a:xfrm>
          <a:off x="1114425" y="182880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1</xdr:col>
      <xdr:colOff>2124075</xdr:colOff>
      <xdr:row>7</xdr:row>
      <xdr:rowOff>19050</xdr:rowOff>
    </xdr:from>
    <xdr:to>
      <xdr:col>2</xdr:col>
      <xdr:colOff>933450</xdr:colOff>
      <xdr:row>10</xdr:row>
      <xdr:rowOff>0</xdr:rowOff>
    </xdr:to>
    <xdr:sp macro="" textlink="">
      <xdr:nvSpPr>
        <xdr:cNvPr id="30" name="Rectángulo 29">
          <a:hlinkClick xmlns:r="http://schemas.openxmlformats.org/officeDocument/2006/relationships" r:id="rId8"/>
        </xdr:cNvPr>
        <xdr:cNvSpPr/>
      </xdr:nvSpPr>
      <xdr:spPr>
        <a:xfrm>
          <a:off x="2381250" y="182880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4. Riesgos UIS vs</a:t>
          </a:r>
          <a:r>
            <a:rPr lang="en-US" sz="1100" baseline="0">
              <a:solidFill>
                <a:schemeClr val="tx1"/>
              </a:solidFill>
              <a:effectLst/>
              <a:latin typeface="Humanst521 BT" panose="020B0602020204020204" pitchFamily="34" charset="0"/>
              <a:ea typeface="+mn-ea"/>
              <a:cs typeface="+mn-cs"/>
            </a:rPr>
            <a:t> </a:t>
          </a:r>
          <a:r>
            <a:rPr lang="en-US" sz="1100">
              <a:solidFill>
                <a:schemeClr val="tx1"/>
              </a:solidFill>
              <a:effectLst/>
              <a:latin typeface="Humanst521 BT" panose="020B0602020204020204" pitchFamily="34" charset="0"/>
              <a:ea typeface="+mn-ea"/>
              <a:cs typeface="+mn-cs"/>
            </a:rPr>
            <a:t>Guía DAFP</a:t>
          </a:r>
          <a:endParaRPr lang="en-US" sz="1100">
            <a:solidFill>
              <a:schemeClr val="tx1"/>
            </a:solidFill>
            <a:latin typeface="Humanst521 BT" panose="020B0602020204020204" pitchFamily="34" charset="0"/>
          </a:endParaRPr>
        </a:p>
      </xdr:txBody>
    </xdr:sp>
    <xdr:clientData/>
  </xdr:twoCellAnchor>
  <xdr:twoCellAnchor>
    <xdr:from>
      <xdr:col>2</xdr:col>
      <xdr:colOff>914400</xdr:colOff>
      <xdr:row>7</xdr:row>
      <xdr:rowOff>19050</xdr:rowOff>
    </xdr:from>
    <xdr:to>
      <xdr:col>2</xdr:col>
      <xdr:colOff>2200275</xdr:colOff>
      <xdr:row>10</xdr:row>
      <xdr:rowOff>0</xdr:rowOff>
    </xdr:to>
    <xdr:sp macro="" textlink="">
      <xdr:nvSpPr>
        <xdr:cNvPr id="31" name="Rectángulo 30">
          <a:hlinkClick xmlns:r="http://schemas.openxmlformats.org/officeDocument/2006/relationships" r:id="rId9"/>
        </xdr:cNvPr>
        <xdr:cNvSpPr/>
      </xdr:nvSpPr>
      <xdr:spPr>
        <a:xfrm>
          <a:off x="3648075" y="182880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5. Aspectos por Mejorar</a:t>
          </a:r>
        </a:p>
      </xdr:txBody>
    </xdr:sp>
    <xdr:clientData/>
  </xdr:twoCellAnchor>
  <xdr:twoCellAnchor>
    <xdr:from>
      <xdr:col>2</xdr:col>
      <xdr:colOff>2181225</xdr:colOff>
      <xdr:row>7</xdr:row>
      <xdr:rowOff>19050</xdr:rowOff>
    </xdr:from>
    <xdr:to>
      <xdr:col>3</xdr:col>
      <xdr:colOff>990600</xdr:colOff>
      <xdr:row>10</xdr:row>
      <xdr:rowOff>0</xdr:rowOff>
    </xdr:to>
    <xdr:sp macro="" textlink="">
      <xdr:nvSpPr>
        <xdr:cNvPr id="32" name="Rectángulo 31">
          <a:hlinkClick xmlns:r="http://schemas.openxmlformats.org/officeDocument/2006/relationships" r:id="rId10"/>
        </xdr:cNvPr>
        <xdr:cNvSpPr/>
      </xdr:nvSpPr>
      <xdr:spPr>
        <a:xfrm>
          <a:off x="4914900" y="182880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MR Consolidado </a:t>
          </a:r>
        </a:p>
      </xdr:txBody>
    </xdr:sp>
    <xdr:clientData/>
  </xdr:twoCellAnchor>
  <xdr:twoCellAnchor>
    <xdr:from>
      <xdr:col>3</xdr:col>
      <xdr:colOff>971550</xdr:colOff>
      <xdr:row>7</xdr:row>
      <xdr:rowOff>19050</xdr:rowOff>
    </xdr:from>
    <xdr:to>
      <xdr:col>3</xdr:col>
      <xdr:colOff>2257425</xdr:colOff>
      <xdr:row>10</xdr:row>
      <xdr:rowOff>0</xdr:rowOff>
    </xdr:to>
    <xdr:sp macro="" textlink="">
      <xdr:nvSpPr>
        <xdr:cNvPr id="33" name="Rectángulo 32">
          <a:hlinkClick xmlns:r="http://schemas.openxmlformats.org/officeDocument/2006/relationships" r:id="rId11"/>
        </xdr:cNvPr>
        <xdr:cNvSpPr/>
      </xdr:nvSpPr>
      <xdr:spPr>
        <a:xfrm>
          <a:off x="6181725" y="1828800"/>
          <a:ext cx="128587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7. Informe General</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68036</xdr:colOff>
      <xdr:row>4</xdr:row>
      <xdr:rowOff>190501</xdr:rowOff>
    </xdr:from>
    <xdr:to>
      <xdr:col>6</xdr:col>
      <xdr:colOff>1199129</xdr:colOff>
      <xdr:row>5</xdr:row>
      <xdr:rowOff>180296</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116536" y="190501"/>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1333500</xdr:colOff>
      <xdr:row>4</xdr:row>
      <xdr:rowOff>136072</xdr:rowOff>
    </xdr:from>
    <xdr:to>
      <xdr:col>7</xdr:col>
      <xdr:colOff>210911</xdr:colOff>
      <xdr:row>6</xdr:row>
      <xdr:rowOff>21772</xdr:rowOff>
    </xdr:to>
    <xdr:sp macro="" textlink="">
      <xdr:nvSpPr>
        <xdr:cNvPr id="5" name="Rectángulo 4">
          <a:hlinkClick xmlns:r="http://schemas.openxmlformats.org/officeDocument/2006/relationships" r:id="rId2"/>
        </xdr:cNvPr>
        <xdr:cNvSpPr/>
      </xdr:nvSpPr>
      <xdr:spPr>
        <a:xfrm>
          <a:off x="8382000" y="136072"/>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81643</xdr:colOff>
      <xdr:row>4</xdr:row>
      <xdr:rowOff>108858</xdr:rowOff>
    </xdr:from>
    <xdr:to>
      <xdr:col>6</xdr:col>
      <xdr:colOff>1212736</xdr:colOff>
      <xdr:row>5</xdr:row>
      <xdr:rowOff>112260</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8014607" y="108858"/>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1347107</xdr:colOff>
      <xdr:row>4</xdr:row>
      <xdr:rowOff>54429</xdr:rowOff>
    </xdr:from>
    <xdr:to>
      <xdr:col>6</xdr:col>
      <xdr:colOff>2632982</xdr:colOff>
      <xdr:row>5</xdr:row>
      <xdr:rowOff>144236</xdr:rowOff>
    </xdr:to>
    <xdr:sp macro="" textlink="">
      <xdr:nvSpPr>
        <xdr:cNvPr id="6" name="Rectángulo 5">
          <a:hlinkClick xmlns:r="http://schemas.openxmlformats.org/officeDocument/2006/relationships" r:id="rId2"/>
        </xdr:cNvPr>
        <xdr:cNvSpPr/>
      </xdr:nvSpPr>
      <xdr:spPr>
        <a:xfrm>
          <a:off x="9280071" y="5442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27214</xdr:colOff>
      <xdr:row>4</xdr:row>
      <xdr:rowOff>272143</xdr:rowOff>
    </xdr:from>
    <xdr:to>
      <xdr:col>6</xdr:col>
      <xdr:colOff>1158307</xdr:colOff>
      <xdr:row>5</xdr:row>
      <xdr:rowOff>221117</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6164035" y="272143"/>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1292678</xdr:colOff>
      <xdr:row>4</xdr:row>
      <xdr:rowOff>217714</xdr:rowOff>
    </xdr:from>
    <xdr:to>
      <xdr:col>7</xdr:col>
      <xdr:colOff>210910</xdr:colOff>
      <xdr:row>5</xdr:row>
      <xdr:rowOff>253093</xdr:rowOff>
    </xdr:to>
    <xdr:sp macro="" textlink="">
      <xdr:nvSpPr>
        <xdr:cNvPr id="6" name="Rectángulo 5">
          <a:hlinkClick xmlns:r="http://schemas.openxmlformats.org/officeDocument/2006/relationships" r:id="rId2"/>
        </xdr:cNvPr>
        <xdr:cNvSpPr/>
      </xdr:nvSpPr>
      <xdr:spPr>
        <a:xfrm>
          <a:off x="7429499" y="217714"/>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59532</xdr:colOff>
      <xdr:row>4</xdr:row>
      <xdr:rowOff>149679</xdr:rowOff>
    </xdr:from>
    <xdr:to>
      <xdr:col>6</xdr:col>
      <xdr:colOff>1190625</xdr:colOff>
      <xdr:row>6</xdr:row>
      <xdr:rowOff>79943</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084220" y="149679"/>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1324996</xdr:colOff>
      <xdr:row>4</xdr:row>
      <xdr:rowOff>95250</xdr:rowOff>
    </xdr:from>
    <xdr:to>
      <xdr:col>6</xdr:col>
      <xdr:colOff>2610871</xdr:colOff>
      <xdr:row>6</xdr:row>
      <xdr:rowOff>111919</xdr:rowOff>
    </xdr:to>
    <xdr:sp macro="" textlink="">
      <xdr:nvSpPr>
        <xdr:cNvPr id="6" name="Rectángulo 5">
          <a:hlinkClick xmlns:r="http://schemas.openxmlformats.org/officeDocument/2006/relationships" r:id="rId2"/>
        </xdr:cNvPr>
        <xdr:cNvSpPr/>
      </xdr:nvSpPr>
      <xdr:spPr>
        <a:xfrm>
          <a:off x="8349684" y="952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27214</xdr:colOff>
      <xdr:row>4</xdr:row>
      <xdr:rowOff>176893</xdr:rowOff>
    </xdr:from>
    <xdr:to>
      <xdr:col>6</xdr:col>
      <xdr:colOff>1158307</xdr:colOff>
      <xdr:row>5</xdr:row>
      <xdr:rowOff>85045</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6477000" y="176893"/>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1292678</xdr:colOff>
      <xdr:row>4</xdr:row>
      <xdr:rowOff>122464</xdr:rowOff>
    </xdr:from>
    <xdr:to>
      <xdr:col>8</xdr:col>
      <xdr:colOff>210910</xdr:colOff>
      <xdr:row>5</xdr:row>
      <xdr:rowOff>117021</xdr:rowOff>
    </xdr:to>
    <xdr:sp macro="" textlink="">
      <xdr:nvSpPr>
        <xdr:cNvPr id="6" name="Rectángulo 5">
          <a:hlinkClick xmlns:r="http://schemas.openxmlformats.org/officeDocument/2006/relationships" r:id="rId2"/>
        </xdr:cNvPr>
        <xdr:cNvSpPr/>
      </xdr:nvSpPr>
      <xdr:spPr>
        <a:xfrm>
          <a:off x="7742464" y="122464"/>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54429</xdr:colOff>
      <xdr:row>4</xdr:row>
      <xdr:rowOff>190500</xdr:rowOff>
    </xdr:from>
    <xdr:to>
      <xdr:col>6</xdr:col>
      <xdr:colOff>1185522</xdr:colOff>
      <xdr:row>5</xdr:row>
      <xdr:rowOff>125866</xdr:rowOff>
    </xdr:to>
    <xdr:sp macro="" textlink="">
      <xdr:nvSpPr>
        <xdr:cNvPr id="4" name="Flecha izquierda 3">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6000750" y="190500"/>
          <a:ext cx="1131093" cy="466045"/>
        </a:xfrm>
        <a:prstGeom prst="leftArrow">
          <a:avLst/>
        </a:prstGeom>
        <a:solidFill>
          <a:schemeClr val="accent2"/>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CONTENIDO</a:t>
          </a:r>
        </a:p>
      </xdr:txBody>
    </xdr:sp>
    <xdr:clientData/>
  </xdr:twoCellAnchor>
  <xdr:twoCellAnchor>
    <xdr:from>
      <xdr:col>6</xdr:col>
      <xdr:colOff>1319893</xdr:colOff>
      <xdr:row>4</xdr:row>
      <xdr:rowOff>136071</xdr:rowOff>
    </xdr:from>
    <xdr:to>
      <xdr:col>7</xdr:col>
      <xdr:colOff>591910</xdr:colOff>
      <xdr:row>5</xdr:row>
      <xdr:rowOff>157842</xdr:rowOff>
    </xdr:to>
    <xdr:sp macro="" textlink="">
      <xdr:nvSpPr>
        <xdr:cNvPr id="5" name="Rectángulo 4">
          <a:hlinkClick xmlns:r="http://schemas.openxmlformats.org/officeDocument/2006/relationships" r:id="rId2"/>
        </xdr:cNvPr>
        <xdr:cNvSpPr/>
      </xdr:nvSpPr>
      <xdr:spPr>
        <a:xfrm>
          <a:off x="7266214" y="136071"/>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614361</xdr:colOff>
      <xdr:row>2</xdr:row>
      <xdr:rowOff>123651</xdr:rowOff>
    </xdr:from>
    <xdr:to>
      <xdr:col>14</xdr:col>
      <xdr:colOff>5133973</xdr:colOff>
      <xdr:row>12</xdr:row>
      <xdr:rowOff>149787</xdr:rowOff>
    </xdr:to>
    <xdr:pic>
      <xdr:nvPicPr>
        <xdr:cNvPr id="19" name="Imagen 18">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13580" y="1052339"/>
          <a:ext cx="4519612" cy="1931136"/>
        </a:xfrm>
        <a:prstGeom prst="rect">
          <a:avLst/>
        </a:prstGeom>
        <a:ln w="3175"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107157</xdr:colOff>
      <xdr:row>4</xdr:row>
      <xdr:rowOff>135731</xdr:rowOff>
    </xdr:from>
    <xdr:to>
      <xdr:col>6</xdr:col>
      <xdr:colOff>156243</xdr:colOff>
      <xdr:row>10</xdr:row>
      <xdr:rowOff>179399</xdr:rowOff>
    </xdr:to>
    <xdr:pic>
      <xdr:nvPicPr>
        <xdr:cNvPr id="23" name="Imagen 22" descr="Biblioteca virtual UIS">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64782" y="1445419"/>
          <a:ext cx="1203992" cy="1186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380999</xdr:colOff>
      <xdr:row>4</xdr:row>
      <xdr:rowOff>154781</xdr:rowOff>
    </xdr:from>
    <xdr:to>
      <xdr:col>8</xdr:col>
      <xdr:colOff>95249</xdr:colOff>
      <xdr:row>7</xdr:row>
      <xdr:rowOff>135731</xdr:rowOff>
    </xdr:to>
    <xdr:sp macro="" textlink="">
      <xdr:nvSpPr>
        <xdr:cNvPr id="24" name="Rectángulo 23">
          <a:hlinkClick xmlns:r="http://schemas.openxmlformats.org/officeDocument/2006/relationships" r:id="rId3"/>
        </xdr:cNvPr>
        <xdr:cNvSpPr/>
      </xdr:nvSpPr>
      <xdr:spPr>
        <a:xfrm>
          <a:off x="5393530" y="146446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8</xdr:col>
      <xdr:colOff>76199</xdr:colOff>
      <xdr:row>4</xdr:row>
      <xdr:rowOff>154781</xdr:rowOff>
    </xdr:from>
    <xdr:to>
      <xdr:col>9</xdr:col>
      <xdr:colOff>528636</xdr:colOff>
      <xdr:row>7</xdr:row>
      <xdr:rowOff>135731</xdr:rowOff>
    </xdr:to>
    <xdr:sp macro="" textlink="">
      <xdr:nvSpPr>
        <xdr:cNvPr id="25" name="Rectángulo 24">
          <a:hlinkClick xmlns:r="http://schemas.openxmlformats.org/officeDocument/2006/relationships" r:id="rId4"/>
        </xdr:cNvPr>
        <xdr:cNvSpPr/>
      </xdr:nvSpPr>
      <xdr:spPr>
        <a:xfrm>
          <a:off x="6660355" y="146446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9</xdr:col>
      <xdr:colOff>509586</xdr:colOff>
      <xdr:row>4</xdr:row>
      <xdr:rowOff>154781</xdr:rowOff>
    </xdr:from>
    <xdr:to>
      <xdr:col>10</xdr:col>
      <xdr:colOff>795336</xdr:colOff>
      <xdr:row>7</xdr:row>
      <xdr:rowOff>135731</xdr:rowOff>
    </xdr:to>
    <xdr:sp macro="" textlink="">
      <xdr:nvSpPr>
        <xdr:cNvPr id="26" name="Rectángulo 25">
          <a:hlinkClick xmlns:r="http://schemas.openxmlformats.org/officeDocument/2006/relationships" r:id="rId4"/>
        </xdr:cNvPr>
        <xdr:cNvSpPr/>
      </xdr:nvSpPr>
      <xdr:spPr>
        <a:xfrm>
          <a:off x="7927180" y="146446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10</xdr:col>
      <xdr:colOff>776286</xdr:colOff>
      <xdr:row>4</xdr:row>
      <xdr:rowOff>154781</xdr:rowOff>
    </xdr:from>
    <xdr:to>
      <xdr:col>11</xdr:col>
      <xdr:colOff>942974</xdr:colOff>
      <xdr:row>7</xdr:row>
      <xdr:rowOff>135731</xdr:rowOff>
    </xdr:to>
    <xdr:sp macro="" textlink="">
      <xdr:nvSpPr>
        <xdr:cNvPr id="27" name="Rectángulo 26">
          <a:hlinkClick xmlns:r="http://schemas.openxmlformats.org/officeDocument/2006/relationships" r:id="rId5"/>
        </xdr:cNvPr>
        <xdr:cNvSpPr/>
      </xdr:nvSpPr>
      <xdr:spPr>
        <a:xfrm>
          <a:off x="9194005" y="146446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11</xdr:col>
      <xdr:colOff>923924</xdr:colOff>
      <xdr:row>4</xdr:row>
      <xdr:rowOff>154781</xdr:rowOff>
    </xdr:from>
    <xdr:to>
      <xdr:col>13</xdr:col>
      <xdr:colOff>66674</xdr:colOff>
      <xdr:row>7</xdr:row>
      <xdr:rowOff>135731</xdr:rowOff>
    </xdr:to>
    <xdr:sp macro="" textlink="">
      <xdr:nvSpPr>
        <xdr:cNvPr id="28" name="Rectángulo 27">
          <a:hlinkClick xmlns:r="http://schemas.openxmlformats.org/officeDocument/2006/relationships" r:id="rId6"/>
        </xdr:cNvPr>
        <xdr:cNvSpPr/>
      </xdr:nvSpPr>
      <xdr:spPr>
        <a:xfrm>
          <a:off x="10460830" y="146446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6</xdr:col>
      <xdr:colOff>380999</xdr:colOff>
      <xdr:row>7</xdr:row>
      <xdr:rowOff>173831</xdr:rowOff>
    </xdr:from>
    <xdr:to>
      <xdr:col>8</xdr:col>
      <xdr:colOff>95249</xdr:colOff>
      <xdr:row>10</xdr:row>
      <xdr:rowOff>154781</xdr:rowOff>
    </xdr:to>
    <xdr:sp macro="" textlink="">
      <xdr:nvSpPr>
        <xdr:cNvPr id="29" name="Rectángulo 28">
          <a:hlinkClick xmlns:r="http://schemas.openxmlformats.org/officeDocument/2006/relationships" r:id="rId7"/>
        </xdr:cNvPr>
        <xdr:cNvSpPr/>
      </xdr:nvSpPr>
      <xdr:spPr>
        <a:xfrm>
          <a:off x="5393530" y="205501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8</xdr:col>
      <xdr:colOff>76199</xdr:colOff>
      <xdr:row>7</xdr:row>
      <xdr:rowOff>173831</xdr:rowOff>
    </xdr:from>
    <xdr:to>
      <xdr:col>9</xdr:col>
      <xdr:colOff>528636</xdr:colOff>
      <xdr:row>10</xdr:row>
      <xdr:rowOff>154781</xdr:rowOff>
    </xdr:to>
    <xdr:sp macro="" textlink="">
      <xdr:nvSpPr>
        <xdr:cNvPr id="30" name="Rectángulo 29">
          <a:hlinkClick xmlns:r="http://schemas.openxmlformats.org/officeDocument/2006/relationships" r:id="rId8"/>
        </xdr:cNvPr>
        <xdr:cNvSpPr/>
      </xdr:nvSpPr>
      <xdr:spPr>
        <a:xfrm>
          <a:off x="6660355" y="205501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4. Riesgos UIS vs</a:t>
          </a:r>
          <a:r>
            <a:rPr lang="en-US" sz="1100" baseline="0">
              <a:solidFill>
                <a:schemeClr val="tx1"/>
              </a:solidFill>
              <a:effectLst/>
              <a:latin typeface="Humanst521 BT" panose="020B0602020204020204" pitchFamily="34" charset="0"/>
              <a:ea typeface="+mn-ea"/>
              <a:cs typeface="+mn-cs"/>
            </a:rPr>
            <a:t> </a:t>
          </a:r>
          <a:r>
            <a:rPr lang="en-US" sz="1100">
              <a:solidFill>
                <a:schemeClr val="tx1"/>
              </a:solidFill>
              <a:effectLst/>
              <a:latin typeface="Humanst521 BT" panose="020B0602020204020204" pitchFamily="34" charset="0"/>
              <a:ea typeface="+mn-ea"/>
              <a:cs typeface="+mn-cs"/>
            </a:rPr>
            <a:t>Guía DAFP</a:t>
          </a:r>
          <a:endParaRPr lang="en-US" sz="1100">
            <a:solidFill>
              <a:schemeClr val="tx1"/>
            </a:solidFill>
            <a:latin typeface="Humanst521 BT" panose="020B0602020204020204" pitchFamily="34" charset="0"/>
          </a:endParaRPr>
        </a:p>
      </xdr:txBody>
    </xdr:sp>
    <xdr:clientData/>
  </xdr:twoCellAnchor>
  <xdr:twoCellAnchor>
    <xdr:from>
      <xdr:col>9</xdr:col>
      <xdr:colOff>509586</xdr:colOff>
      <xdr:row>7</xdr:row>
      <xdr:rowOff>173831</xdr:rowOff>
    </xdr:from>
    <xdr:to>
      <xdr:col>10</xdr:col>
      <xdr:colOff>795336</xdr:colOff>
      <xdr:row>10</xdr:row>
      <xdr:rowOff>154781</xdr:rowOff>
    </xdr:to>
    <xdr:sp macro="" textlink="">
      <xdr:nvSpPr>
        <xdr:cNvPr id="31" name="Rectángulo 30">
          <a:hlinkClick xmlns:r="http://schemas.openxmlformats.org/officeDocument/2006/relationships" r:id="rId9"/>
        </xdr:cNvPr>
        <xdr:cNvSpPr/>
      </xdr:nvSpPr>
      <xdr:spPr>
        <a:xfrm>
          <a:off x="7927180" y="205501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5. Aspectos por Mejorar</a:t>
          </a:r>
        </a:p>
      </xdr:txBody>
    </xdr:sp>
    <xdr:clientData/>
  </xdr:twoCellAnchor>
  <xdr:twoCellAnchor>
    <xdr:from>
      <xdr:col>10</xdr:col>
      <xdr:colOff>776286</xdr:colOff>
      <xdr:row>7</xdr:row>
      <xdr:rowOff>173831</xdr:rowOff>
    </xdr:from>
    <xdr:to>
      <xdr:col>11</xdr:col>
      <xdr:colOff>942974</xdr:colOff>
      <xdr:row>10</xdr:row>
      <xdr:rowOff>154781</xdr:rowOff>
    </xdr:to>
    <xdr:sp macro="" textlink="">
      <xdr:nvSpPr>
        <xdr:cNvPr id="32" name="Rectángulo 31">
          <a:hlinkClick xmlns:r="http://schemas.openxmlformats.org/officeDocument/2006/relationships" r:id="rId10"/>
        </xdr:cNvPr>
        <xdr:cNvSpPr/>
      </xdr:nvSpPr>
      <xdr:spPr>
        <a:xfrm>
          <a:off x="9194005" y="2055019"/>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MR Consolidado </a:t>
          </a:r>
        </a:p>
      </xdr:txBody>
    </xdr:sp>
    <xdr:clientData/>
  </xdr:twoCellAnchor>
  <xdr:twoCellAnchor>
    <xdr:from>
      <xdr:col>11</xdr:col>
      <xdr:colOff>923924</xdr:colOff>
      <xdr:row>7</xdr:row>
      <xdr:rowOff>173831</xdr:rowOff>
    </xdr:from>
    <xdr:to>
      <xdr:col>13</xdr:col>
      <xdr:colOff>66674</xdr:colOff>
      <xdr:row>10</xdr:row>
      <xdr:rowOff>154781</xdr:rowOff>
    </xdr:to>
    <xdr:sp macro="" textlink="">
      <xdr:nvSpPr>
        <xdr:cNvPr id="33" name="Rectángulo 32">
          <a:hlinkClick xmlns:r="http://schemas.openxmlformats.org/officeDocument/2006/relationships" r:id="rId11"/>
        </xdr:cNvPr>
        <xdr:cNvSpPr/>
      </xdr:nvSpPr>
      <xdr:spPr>
        <a:xfrm>
          <a:off x="10460830" y="2055019"/>
          <a:ext cx="128587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7. Informe General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1581150</xdr:colOff>
      <xdr:row>3</xdr:row>
      <xdr:rowOff>171450</xdr:rowOff>
    </xdr:from>
    <xdr:to>
      <xdr:col>1</xdr:col>
      <xdr:colOff>2686050</xdr:colOff>
      <xdr:row>6</xdr:row>
      <xdr:rowOff>133349</xdr:rowOff>
    </xdr:to>
    <xdr:sp macro="" textlink="">
      <xdr:nvSpPr>
        <xdr:cNvPr id="12" name="Rectángulo redondeado 11">
          <a:hlinkClick xmlns:r="http://schemas.openxmlformats.org/officeDocument/2006/relationships" r:id="rId1"/>
          <a:extLst>
            <a:ext uri="{FF2B5EF4-FFF2-40B4-BE49-F238E27FC236}">
              <a16:creationId xmlns:a16="http://schemas.microsoft.com/office/drawing/2014/main" id="{00000000-0008-0000-0400-00000C000000}"/>
            </a:ext>
          </a:extLst>
        </xdr:cNvPr>
        <xdr:cNvSpPr/>
      </xdr:nvSpPr>
      <xdr:spPr>
        <a:xfrm>
          <a:off x="1828800" y="685800"/>
          <a:ext cx="11049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latin typeface="Humanst521 BT" panose="020B0602020204020204" pitchFamily="34" charset="0"/>
            </a:rPr>
            <a:t>CONTENIDO </a:t>
          </a:r>
        </a:p>
      </xdr:txBody>
    </xdr:sp>
    <xdr:clientData/>
  </xdr:twoCellAnchor>
  <xdr:twoCellAnchor>
    <xdr:from>
      <xdr:col>1</xdr:col>
      <xdr:colOff>1600200</xdr:colOff>
      <xdr:row>7</xdr:row>
      <xdr:rowOff>180975</xdr:rowOff>
    </xdr:from>
    <xdr:to>
      <xdr:col>1</xdr:col>
      <xdr:colOff>2695575</xdr:colOff>
      <xdr:row>10</xdr:row>
      <xdr:rowOff>142874</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400-00000D000000}"/>
            </a:ext>
          </a:extLst>
        </xdr:cNvPr>
        <xdr:cNvSpPr/>
      </xdr:nvSpPr>
      <xdr:spPr>
        <a:xfrm>
          <a:off x="1847850" y="1457325"/>
          <a:ext cx="1095375"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latin typeface="Humanst521 BT" panose="020B0602020204020204" pitchFamily="34" charset="0"/>
            </a:rPr>
            <a:t>3.3 Comparativo</a:t>
          </a:r>
        </a:p>
      </xdr:txBody>
    </xdr:sp>
    <xdr:clientData/>
  </xdr:twoCellAnchor>
  <xdr:twoCellAnchor>
    <xdr:from>
      <xdr:col>2</xdr:col>
      <xdr:colOff>1200150</xdr:colOff>
      <xdr:row>7</xdr:row>
      <xdr:rowOff>180975</xdr:rowOff>
    </xdr:from>
    <xdr:to>
      <xdr:col>2</xdr:col>
      <xdr:colOff>2238374</xdr:colOff>
      <xdr:row>10</xdr:row>
      <xdr:rowOff>142874</xdr:rowOff>
    </xdr:to>
    <xdr:sp macro="" textlink="">
      <xdr:nvSpPr>
        <xdr:cNvPr id="14" name="Rectángulo redondeado 13">
          <a:hlinkClick xmlns:r="http://schemas.openxmlformats.org/officeDocument/2006/relationships" r:id="rId3"/>
          <a:extLst>
            <a:ext uri="{FF2B5EF4-FFF2-40B4-BE49-F238E27FC236}">
              <a16:creationId xmlns:a16="http://schemas.microsoft.com/office/drawing/2014/main" id="{00000000-0008-0000-0400-00000E000000}"/>
            </a:ext>
          </a:extLst>
        </xdr:cNvPr>
        <xdr:cNvSpPr/>
      </xdr:nvSpPr>
      <xdr:spPr>
        <a:xfrm>
          <a:off x="4200525" y="1457325"/>
          <a:ext cx="1038224"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latin typeface="Humanst521 BT" panose="020B0602020204020204" pitchFamily="34" charset="0"/>
            </a:rPr>
            <a:t>4. Estado de madurez</a:t>
          </a:r>
          <a:endParaRPr lang="en-US" sz="1100" baseline="0">
            <a:latin typeface="Humanst521 BT" panose="020B0602020204020204" pitchFamily="34" charset="0"/>
          </a:endParaRPr>
        </a:p>
      </xdr:txBody>
    </xdr:sp>
    <xdr:clientData/>
  </xdr:twoCellAnchor>
  <xdr:twoCellAnchor>
    <xdr:from>
      <xdr:col>2</xdr:col>
      <xdr:colOff>1219200</xdr:colOff>
      <xdr:row>3</xdr:row>
      <xdr:rowOff>180975</xdr:rowOff>
    </xdr:from>
    <xdr:to>
      <xdr:col>2</xdr:col>
      <xdr:colOff>2247900</xdr:colOff>
      <xdr:row>6</xdr:row>
      <xdr:rowOff>142874</xdr:rowOff>
    </xdr:to>
    <xdr:sp macro="" textlink="">
      <xdr:nvSpPr>
        <xdr:cNvPr id="17" name="Rectángulo redondeado 16">
          <a:hlinkClick xmlns:r="http://schemas.openxmlformats.org/officeDocument/2006/relationships" r:id="rId4"/>
          <a:extLst>
            <a:ext uri="{FF2B5EF4-FFF2-40B4-BE49-F238E27FC236}">
              <a16:creationId xmlns:a16="http://schemas.microsoft.com/office/drawing/2014/main" id="{00000000-0008-0000-0400-000011000000}"/>
            </a:ext>
          </a:extLst>
        </xdr:cNvPr>
        <xdr:cNvSpPr/>
      </xdr:nvSpPr>
      <xdr:spPr>
        <a:xfrm>
          <a:off x="4219575" y="695325"/>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latin typeface="Humanst521 BT" panose="020B0602020204020204" pitchFamily="34" charset="0"/>
            </a:rPr>
            <a:t>3.1 Procesos UIS </a:t>
          </a:r>
        </a:p>
      </xdr:txBody>
    </xdr:sp>
    <xdr:clientData/>
  </xdr:twoCellAnchor>
  <xdr:twoCellAnchor editAs="oneCell">
    <xdr:from>
      <xdr:col>6</xdr:col>
      <xdr:colOff>0</xdr:colOff>
      <xdr:row>2</xdr:row>
      <xdr:rowOff>47626</xdr:rowOff>
    </xdr:from>
    <xdr:to>
      <xdr:col>6</xdr:col>
      <xdr:colOff>3690593</xdr:colOff>
      <xdr:row>11</xdr:row>
      <xdr:rowOff>31750</xdr:rowOff>
    </xdr:to>
    <xdr:pic>
      <xdr:nvPicPr>
        <xdr:cNvPr id="15" name="Imagen 14">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19924" y="904876"/>
          <a:ext cx="3696943" cy="1571624"/>
        </a:xfrm>
        <a:prstGeom prst="rect">
          <a:avLst/>
        </a:prstGeom>
        <a:ln w="3175"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43</xdr:row>
      <xdr:rowOff>28574</xdr:rowOff>
    </xdr:from>
    <xdr:to>
      <xdr:col>7</xdr:col>
      <xdr:colOff>9524</xdr:colOff>
      <xdr:row>58</xdr:row>
      <xdr:rowOff>76199</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114300</xdr:colOff>
      <xdr:row>4</xdr:row>
      <xdr:rowOff>85725</xdr:rowOff>
    </xdr:from>
    <xdr:to>
      <xdr:col>2</xdr:col>
      <xdr:colOff>249111</xdr:colOff>
      <xdr:row>9</xdr:row>
      <xdr:rowOff>9526</xdr:rowOff>
    </xdr:to>
    <xdr:pic>
      <xdr:nvPicPr>
        <xdr:cNvPr id="19" name="Imagen 18" descr="Biblioteca virtual UIS">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 y="1219200"/>
          <a:ext cx="763461"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66675</xdr:colOff>
      <xdr:row>3</xdr:row>
      <xdr:rowOff>57150</xdr:rowOff>
    </xdr:from>
    <xdr:to>
      <xdr:col>3</xdr:col>
      <xdr:colOff>1352550</xdr:colOff>
      <xdr:row>6</xdr:row>
      <xdr:rowOff>38100</xdr:rowOff>
    </xdr:to>
    <xdr:sp macro="" textlink="">
      <xdr:nvSpPr>
        <xdr:cNvPr id="20" name="Rectángulo 19">
          <a:hlinkClick xmlns:r="http://schemas.openxmlformats.org/officeDocument/2006/relationships" r:id="rId1"/>
        </xdr:cNvPr>
        <xdr:cNvSpPr/>
      </xdr:nvSpPr>
      <xdr:spPr>
        <a:xfrm>
          <a:off x="971550" y="10001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3</xdr:col>
      <xdr:colOff>1333500</xdr:colOff>
      <xdr:row>3</xdr:row>
      <xdr:rowOff>57150</xdr:rowOff>
    </xdr:from>
    <xdr:to>
      <xdr:col>3</xdr:col>
      <xdr:colOff>2619375</xdr:colOff>
      <xdr:row>6</xdr:row>
      <xdr:rowOff>38100</xdr:rowOff>
    </xdr:to>
    <xdr:sp macro="" textlink="">
      <xdr:nvSpPr>
        <xdr:cNvPr id="21" name="Rectángulo 20">
          <a:hlinkClick xmlns:r="http://schemas.openxmlformats.org/officeDocument/2006/relationships" r:id="rId8"/>
        </xdr:cNvPr>
        <xdr:cNvSpPr/>
      </xdr:nvSpPr>
      <xdr:spPr>
        <a:xfrm>
          <a:off x="2238375" y="10001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3</xdr:col>
      <xdr:colOff>2600325</xdr:colOff>
      <xdr:row>3</xdr:row>
      <xdr:rowOff>57150</xdr:rowOff>
    </xdr:from>
    <xdr:to>
      <xdr:col>4</xdr:col>
      <xdr:colOff>533400</xdr:colOff>
      <xdr:row>6</xdr:row>
      <xdr:rowOff>38100</xdr:rowOff>
    </xdr:to>
    <xdr:sp macro="" textlink="">
      <xdr:nvSpPr>
        <xdr:cNvPr id="22" name="Rectángulo 21">
          <a:hlinkClick xmlns:r="http://schemas.openxmlformats.org/officeDocument/2006/relationships" r:id="rId8"/>
        </xdr:cNvPr>
        <xdr:cNvSpPr/>
      </xdr:nvSpPr>
      <xdr:spPr>
        <a:xfrm>
          <a:off x="3505200" y="10001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4</xdr:col>
      <xdr:colOff>514350</xdr:colOff>
      <xdr:row>3</xdr:row>
      <xdr:rowOff>57150</xdr:rowOff>
    </xdr:from>
    <xdr:to>
      <xdr:col>5</xdr:col>
      <xdr:colOff>161925</xdr:colOff>
      <xdr:row>6</xdr:row>
      <xdr:rowOff>38100</xdr:rowOff>
    </xdr:to>
    <xdr:sp macro="" textlink="">
      <xdr:nvSpPr>
        <xdr:cNvPr id="23" name="Rectángulo 22">
          <a:hlinkClick xmlns:r="http://schemas.openxmlformats.org/officeDocument/2006/relationships" r:id="rId4"/>
        </xdr:cNvPr>
        <xdr:cNvSpPr/>
      </xdr:nvSpPr>
      <xdr:spPr>
        <a:xfrm>
          <a:off x="4772025" y="10001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5</xdr:col>
      <xdr:colOff>142875</xdr:colOff>
      <xdr:row>3</xdr:row>
      <xdr:rowOff>57150</xdr:rowOff>
    </xdr:from>
    <xdr:to>
      <xdr:col>5</xdr:col>
      <xdr:colOff>1428750</xdr:colOff>
      <xdr:row>6</xdr:row>
      <xdr:rowOff>38100</xdr:rowOff>
    </xdr:to>
    <xdr:sp macro="" textlink="">
      <xdr:nvSpPr>
        <xdr:cNvPr id="24" name="Rectángulo 23">
          <a:hlinkClick xmlns:r="http://schemas.openxmlformats.org/officeDocument/2006/relationships" r:id="rId9"/>
        </xdr:cNvPr>
        <xdr:cNvSpPr/>
      </xdr:nvSpPr>
      <xdr:spPr>
        <a:xfrm>
          <a:off x="6038850" y="10001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3</xdr:col>
      <xdr:colOff>66675</xdr:colOff>
      <xdr:row>6</xdr:row>
      <xdr:rowOff>76200</xdr:rowOff>
    </xdr:from>
    <xdr:to>
      <xdr:col>3</xdr:col>
      <xdr:colOff>1352550</xdr:colOff>
      <xdr:row>9</xdr:row>
      <xdr:rowOff>180975</xdr:rowOff>
    </xdr:to>
    <xdr:sp macro="" textlink="">
      <xdr:nvSpPr>
        <xdr:cNvPr id="25" name="Rectángulo 24">
          <a:hlinkClick xmlns:r="http://schemas.openxmlformats.org/officeDocument/2006/relationships" r:id="rId2"/>
        </xdr:cNvPr>
        <xdr:cNvSpPr/>
      </xdr:nvSpPr>
      <xdr:spPr>
        <a:xfrm>
          <a:off x="971550" y="15906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3</xdr:col>
      <xdr:colOff>1333500</xdr:colOff>
      <xdr:row>6</xdr:row>
      <xdr:rowOff>76200</xdr:rowOff>
    </xdr:from>
    <xdr:to>
      <xdr:col>3</xdr:col>
      <xdr:colOff>2619375</xdr:colOff>
      <xdr:row>9</xdr:row>
      <xdr:rowOff>180975</xdr:rowOff>
    </xdr:to>
    <xdr:sp macro="" textlink="">
      <xdr:nvSpPr>
        <xdr:cNvPr id="26" name="Rectángulo 25">
          <a:hlinkClick xmlns:r="http://schemas.openxmlformats.org/officeDocument/2006/relationships" r:id="rId3"/>
        </xdr:cNvPr>
        <xdr:cNvSpPr/>
      </xdr:nvSpPr>
      <xdr:spPr>
        <a:xfrm>
          <a:off x="2238375" y="15906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4. Riesgos UIS vs</a:t>
          </a:r>
          <a:r>
            <a:rPr lang="en-US" sz="1100" baseline="0">
              <a:solidFill>
                <a:schemeClr val="tx1"/>
              </a:solidFill>
              <a:effectLst/>
              <a:latin typeface="Humanst521 BT" panose="020B0602020204020204" pitchFamily="34" charset="0"/>
              <a:ea typeface="+mn-ea"/>
              <a:cs typeface="+mn-cs"/>
            </a:rPr>
            <a:t> </a:t>
          </a:r>
          <a:r>
            <a:rPr lang="en-US" sz="1100">
              <a:solidFill>
                <a:schemeClr val="tx1"/>
              </a:solidFill>
              <a:effectLst/>
              <a:latin typeface="Humanst521 BT" panose="020B0602020204020204" pitchFamily="34" charset="0"/>
              <a:ea typeface="+mn-ea"/>
              <a:cs typeface="+mn-cs"/>
            </a:rPr>
            <a:t>Guía DAFP</a:t>
          </a:r>
          <a:endParaRPr lang="en-US" sz="1100">
            <a:solidFill>
              <a:schemeClr val="tx1"/>
            </a:solidFill>
            <a:latin typeface="Humanst521 BT" panose="020B0602020204020204" pitchFamily="34" charset="0"/>
          </a:endParaRPr>
        </a:p>
      </xdr:txBody>
    </xdr:sp>
    <xdr:clientData/>
  </xdr:twoCellAnchor>
  <xdr:twoCellAnchor>
    <xdr:from>
      <xdr:col>3</xdr:col>
      <xdr:colOff>2600325</xdr:colOff>
      <xdr:row>6</xdr:row>
      <xdr:rowOff>76200</xdr:rowOff>
    </xdr:from>
    <xdr:to>
      <xdr:col>4</xdr:col>
      <xdr:colOff>533400</xdr:colOff>
      <xdr:row>9</xdr:row>
      <xdr:rowOff>180975</xdr:rowOff>
    </xdr:to>
    <xdr:sp macro="" textlink="">
      <xdr:nvSpPr>
        <xdr:cNvPr id="27" name="Rectángulo 26">
          <a:hlinkClick xmlns:r="http://schemas.openxmlformats.org/officeDocument/2006/relationships" r:id="rId10"/>
        </xdr:cNvPr>
        <xdr:cNvSpPr/>
      </xdr:nvSpPr>
      <xdr:spPr>
        <a:xfrm>
          <a:off x="3505200" y="15906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5. Aspectos por Mejorar</a:t>
          </a:r>
        </a:p>
      </xdr:txBody>
    </xdr:sp>
    <xdr:clientData/>
  </xdr:twoCellAnchor>
  <xdr:twoCellAnchor>
    <xdr:from>
      <xdr:col>4</xdr:col>
      <xdr:colOff>514350</xdr:colOff>
      <xdr:row>6</xdr:row>
      <xdr:rowOff>76200</xdr:rowOff>
    </xdr:from>
    <xdr:to>
      <xdr:col>5</xdr:col>
      <xdr:colOff>161925</xdr:colOff>
      <xdr:row>9</xdr:row>
      <xdr:rowOff>180975</xdr:rowOff>
    </xdr:to>
    <xdr:sp macro="" textlink="">
      <xdr:nvSpPr>
        <xdr:cNvPr id="35" name="Rectángulo 34">
          <a:hlinkClick xmlns:r="http://schemas.openxmlformats.org/officeDocument/2006/relationships" r:id="rId11"/>
        </xdr:cNvPr>
        <xdr:cNvSpPr/>
      </xdr:nvSpPr>
      <xdr:spPr>
        <a:xfrm>
          <a:off x="4772025" y="15906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MR Consolidado </a:t>
          </a:r>
        </a:p>
      </xdr:txBody>
    </xdr:sp>
    <xdr:clientData/>
  </xdr:twoCellAnchor>
  <xdr:twoCellAnchor>
    <xdr:from>
      <xdr:col>5</xdr:col>
      <xdr:colOff>142875</xdr:colOff>
      <xdr:row>6</xdr:row>
      <xdr:rowOff>76200</xdr:rowOff>
    </xdr:from>
    <xdr:to>
      <xdr:col>5</xdr:col>
      <xdr:colOff>1428750</xdr:colOff>
      <xdr:row>9</xdr:row>
      <xdr:rowOff>180975</xdr:rowOff>
    </xdr:to>
    <xdr:sp macro="" textlink="">
      <xdr:nvSpPr>
        <xdr:cNvPr id="36" name="Rectángulo 35">
          <a:hlinkClick xmlns:r="http://schemas.openxmlformats.org/officeDocument/2006/relationships" r:id="rId12"/>
        </xdr:cNvPr>
        <xdr:cNvSpPr/>
      </xdr:nvSpPr>
      <xdr:spPr>
        <a:xfrm>
          <a:off x="6038850" y="1590675"/>
          <a:ext cx="128587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7. Informe General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523875</xdr:colOff>
      <xdr:row>7</xdr:row>
      <xdr:rowOff>0</xdr:rowOff>
    </xdr:from>
    <xdr:to>
      <xdr:col>2</xdr:col>
      <xdr:colOff>1562099</xdr:colOff>
      <xdr:row>9</xdr:row>
      <xdr:rowOff>152399</xdr:rowOff>
    </xdr:to>
    <xdr:sp macro="" textlink="">
      <xdr:nvSpPr>
        <xdr:cNvPr id="14" name="Rectángulo redondeado 13">
          <a:hlinkClick xmlns:r="http://schemas.openxmlformats.org/officeDocument/2006/relationships" r:id="rId1"/>
          <a:extLst>
            <a:ext uri="{FF2B5EF4-FFF2-40B4-BE49-F238E27FC236}">
              <a16:creationId xmlns:a16="http://schemas.microsoft.com/office/drawing/2014/main" id="{00000000-0008-0000-0500-00000E000000}"/>
            </a:ext>
          </a:extLst>
        </xdr:cNvPr>
        <xdr:cNvSpPr/>
      </xdr:nvSpPr>
      <xdr:spPr>
        <a:xfrm>
          <a:off x="2790825" y="1333500"/>
          <a:ext cx="1038224"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t>4. Estado de madurez</a:t>
          </a:r>
          <a:endParaRPr lang="en-US" sz="1100" baseline="0"/>
        </a:p>
      </xdr:txBody>
    </xdr:sp>
    <xdr:clientData/>
  </xdr:twoCellAnchor>
  <xdr:twoCellAnchor>
    <xdr:from>
      <xdr:col>2</xdr:col>
      <xdr:colOff>542925</xdr:colOff>
      <xdr:row>3</xdr:row>
      <xdr:rowOff>0</xdr:rowOff>
    </xdr:from>
    <xdr:to>
      <xdr:col>2</xdr:col>
      <xdr:colOff>1571625</xdr:colOff>
      <xdr:row>5</xdr:row>
      <xdr:rowOff>152399</xdr:rowOff>
    </xdr:to>
    <xdr:sp macro="" textlink="">
      <xdr:nvSpPr>
        <xdr:cNvPr id="17" name="Rectángulo redondeado 16">
          <a:hlinkClick xmlns:r="http://schemas.openxmlformats.org/officeDocument/2006/relationships" r:id="rId2"/>
          <a:extLst>
            <a:ext uri="{FF2B5EF4-FFF2-40B4-BE49-F238E27FC236}">
              <a16:creationId xmlns:a16="http://schemas.microsoft.com/office/drawing/2014/main" id="{00000000-0008-0000-0500-000011000000}"/>
            </a:ext>
          </a:extLst>
        </xdr:cNvPr>
        <xdr:cNvSpPr/>
      </xdr:nvSpPr>
      <xdr:spPr>
        <a:xfrm>
          <a:off x="2809875" y="571500"/>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3.1 Procesos UIS </a:t>
          </a:r>
        </a:p>
      </xdr:txBody>
    </xdr:sp>
    <xdr:clientData/>
  </xdr:twoCellAnchor>
  <xdr:twoCellAnchor>
    <xdr:from>
      <xdr:col>3</xdr:col>
      <xdr:colOff>1628775</xdr:colOff>
      <xdr:row>3</xdr:row>
      <xdr:rowOff>47625</xdr:rowOff>
    </xdr:from>
    <xdr:to>
      <xdr:col>4</xdr:col>
      <xdr:colOff>295275</xdr:colOff>
      <xdr:row>6</xdr:row>
      <xdr:rowOff>133349</xdr:rowOff>
    </xdr:to>
    <xdr:sp macro="" textlink="">
      <xdr:nvSpPr>
        <xdr:cNvPr id="19" name="Rectángulo redondeado 18">
          <a:hlinkClick xmlns:r="http://schemas.openxmlformats.org/officeDocument/2006/relationships" r:id="rId3"/>
          <a:extLst>
            <a:ext uri="{FF2B5EF4-FFF2-40B4-BE49-F238E27FC236}">
              <a16:creationId xmlns:a16="http://schemas.microsoft.com/office/drawing/2014/main" id="{00000000-0008-0000-0500-000013000000}"/>
            </a:ext>
          </a:extLst>
        </xdr:cNvPr>
        <xdr:cNvSpPr/>
      </xdr:nvSpPr>
      <xdr:spPr>
        <a:xfrm>
          <a:off x="2600325" y="971550"/>
          <a:ext cx="11049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a:t>1. Objetivo</a:t>
          </a:r>
          <a:r>
            <a:rPr lang="en-US" sz="1100" baseline="0"/>
            <a:t> </a:t>
          </a:r>
        </a:p>
        <a:p>
          <a:pPr algn="ctr"/>
          <a:r>
            <a:rPr lang="en-US" sz="1100" baseline="0"/>
            <a:t>2. Metodología </a:t>
          </a:r>
        </a:p>
      </xdr:txBody>
    </xdr:sp>
    <xdr:clientData/>
  </xdr:twoCellAnchor>
  <xdr:twoCellAnchor>
    <xdr:from>
      <xdr:col>5</xdr:col>
      <xdr:colOff>647700</xdr:colOff>
      <xdr:row>3</xdr:row>
      <xdr:rowOff>47625</xdr:rowOff>
    </xdr:from>
    <xdr:to>
      <xdr:col>6</xdr:col>
      <xdr:colOff>781050</xdr:colOff>
      <xdr:row>6</xdr:row>
      <xdr:rowOff>133349</xdr:rowOff>
    </xdr:to>
    <xdr:sp macro="" textlink="">
      <xdr:nvSpPr>
        <xdr:cNvPr id="20" name="Rectángulo redondeado 19">
          <a:hlinkClick xmlns:r="http://schemas.openxmlformats.org/officeDocument/2006/relationships" r:id="rId4"/>
          <a:extLst>
            <a:ext uri="{FF2B5EF4-FFF2-40B4-BE49-F238E27FC236}">
              <a16:creationId xmlns:a16="http://schemas.microsoft.com/office/drawing/2014/main" id="{00000000-0008-0000-0500-000014000000}"/>
            </a:ext>
          </a:extLst>
        </xdr:cNvPr>
        <xdr:cNvSpPr/>
      </xdr:nvSpPr>
      <xdr:spPr>
        <a:xfrm>
          <a:off x="4905375" y="971550"/>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3.2 Consolidado</a:t>
          </a:r>
        </a:p>
      </xdr:txBody>
    </xdr:sp>
    <xdr:clientData/>
  </xdr:twoCellAnchor>
  <xdr:twoCellAnchor>
    <xdr:from>
      <xdr:col>3</xdr:col>
      <xdr:colOff>514350</xdr:colOff>
      <xdr:row>3</xdr:row>
      <xdr:rowOff>38100</xdr:rowOff>
    </xdr:from>
    <xdr:to>
      <xdr:col>3</xdr:col>
      <xdr:colOff>1543050</xdr:colOff>
      <xdr:row>6</xdr:row>
      <xdr:rowOff>123824</xdr:rowOff>
    </xdr:to>
    <xdr:sp macro="" textlink="">
      <xdr:nvSpPr>
        <xdr:cNvPr id="21" name="Rectángulo redondeado 20">
          <a:hlinkClick xmlns:r="http://schemas.openxmlformats.org/officeDocument/2006/relationships" r:id="rId5"/>
          <a:extLst>
            <a:ext uri="{FF2B5EF4-FFF2-40B4-BE49-F238E27FC236}">
              <a16:creationId xmlns:a16="http://schemas.microsoft.com/office/drawing/2014/main" id="{00000000-0008-0000-0500-000015000000}"/>
            </a:ext>
          </a:extLst>
        </xdr:cNvPr>
        <xdr:cNvSpPr/>
      </xdr:nvSpPr>
      <xdr:spPr>
        <a:xfrm>
          <a:off x="1485900" y="962025"/>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CONTENIDO </a:t>
          </a:r>
        </a:p>
      </xdr:txBody>
    </xdr:sp>
    <xdr:clientData/>
  </xdr:twoCellAnchor>
  <xdr:twoCellAnchor>
    <xdr:from>
      <xdr:col>3</xdr:col>
      <xdr:colOff>523875</xdr:colOff>
      <xdr:row>7</xdr:row>
      <xdr:rowOff>171450</xdr:rowOff>
    </xdr:from>
    <xdr:to>
      <xdr:col>3</xdr:col>
      <xdr:colOff>1552575</xdr:colOff>
      <xdr:row>11</xdr:row>
      <xdr:rowOff>66674</xdr:rowOff>
    </xdr:to>
    <xdr:sp macro="" textlink="">
      <xdr:nvSpPr>
        <xdr:cNvPr id="22" name="Rectángulo redondeado 21">
          <a:hlinkClick xmlns:r="http://schemas.openxmlformats.org/officeDocument/2006/relationships" r:id="rId6"/>
          <a:extLst>
            <a:ext uri="{FF2B5EF4-FFF2-40B4-BE49-F238E27FC236}">
              <a16:creationId xmlns:a16="http://schemas.microsoft.com/office/drawing/2014/main" id="{00000000-0008-0000-0500-000016000000}"/>
            </a:ext>
          </a:extLst>
        </xdr:cNvPr>
        <xdr:cNvSpPr/>
      </xdr:nvSpPr>
      <xdr:spPr>
        <a:xfrm>
          <a:off x="1495425" y="1733550"/>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3.3 Comparativo</a:t>
          </a:r>
        </a:p>
      </xdr:txBody>
    </xdr:sp>
    <xdr:clientData/>
  </xdr:twoCellAnchor>
  <xdr:twoCellAnchor>
    <xdr:from>
      <xdr:col>4</xdr:col>
      <xdr:colOff>371475</xdr:colOff>
      <xdr:row>7</xdr:row>
      <xdr:rowOff>171450</xdr:rowOff>
    </xdr:from>
    <xdr:to>
      <xdr:col>5</xdr:col>
      <xdr:colOff>561974</xdr:colOff>
      <xdr:row>11</xdr:row>
      <xdr:rowOff>66674</xdr:rowOff>
    </xdr:to>
    <xdr:sp macro="" textlink="">
      <xdr:nvSpPr>
        <xdr:cNvPr id="23" name="Rectángulo redondeado 22">
          <a:hlinkClick xmlns:r="http://schemas.openxmlformats.org/officeDocument/2006/relationships" r:id="rId1"/>
          <a:extLst>
            <a:ext uri="{FF2B5EF4-FFF2-40B4-BE49-F238E27FC236}">
              <a16:creationId xmlns:a16="http://schemas.microsoft.com/office/drawing/2014/main" id="{00000000-0008-0000-0500-000017000000}"/>
            </a:ext>
          </a:extLst>
        </xdr:cNvPr>
        <xdr:cNvSpPr/>
      </xdr:nvSpPr>
      <xdr:spPr>
        <a:xfrm>
          <a:off x="3781425" y="1733550"/>
          <a:ext cx="1038224"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r>
            <a:rPr lang="en-US" sz="1100"/>
            <a:t>4. </a:t>
          </a:r>
          <a:r>
            <a:rPr lang="en-US" sz="1100">
              <a:solidFill>
                <a:schemeClr val="lt1"/>
              </a:solidFill>
              <a:effectLst/>
              <a:latin typeface="+mn-lt"/>
              <a:ea typeface="+mn-ea"/>
              <a:cs typeface="+mn-cs"/>
            </a:rPr>
            <a:t>Riesgos UIS vs</a:t>
          </a:r>
          <a:r>
            <a:rPr lang="en-US" sz="1100" baseline="0">
              <a:solidFill>
                <a:schemeClr val="lt1"/>
              </a:solidFill>
              <a:effectLst/>
              <a:latin typeface="+mn-lt"/>
              <a:ea typeface="+mn-ea"/>
              <a:cs typeface="+mn-cs"/>
            </a:rPr>
            <a:t> </a:t>
          </a:r>
          <a:r>
            <a:rPr lang="en-US" sz="1100">
              <a:solidFill>
                <a:schemeClr val="lt1"/>
              </a:solidFill>
              <a:effectLst/>
              <a:latin typeface="+mn-lt"/>
              <a:ea typeface="+mn-ea"/>
              <a:cs typeface="+mn-cs"/>
            </a:rPr>
            <a:t>Guía DAFP</a:t>
          </a:r>
          <a:endParaRPr lang="en-US">
            <a:effectLst/>
          </a:endParaRPr>
        </a:p>
      </xdr:txBody>
    </xdr:sp>
    <xdr:clientData/>
  </xdr:twoCellAnchor>
  <xdr:twoCellAnchor>
    <xdr:from>
      <xdr:col>5</xdr:col>
      <xdr:colOff>647700</xdr:colOff>
      <xdr:row>7</xdr:row>
      <xdr:rowOff>171450</xdr:rowOff>
    </xdr:from>
    <xdr:to>
      <xdr:col>6</xdr:col>
      <xdr:colOff>781050</xdr:colOff>
      <xdr:row>11</xdr:row>
      <xdr:rowOff>66674</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00000000-0008-0000-0500-000018000000}"/>
            </a:ext>
          </a:extLst>
        </xdr:cNvPr>
        <xdr:cNvSpPr/>
      </xdr:nvSpPr>
      <xdr:spPr>
        <a:xfrm>
          <a:off x="4905375" y="1733550"/>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5. Aspectos por Mejorar</a:t>
          </a:r>
        </a:p>
      </xdr:txBody>
    </xdr:sp>
    <xdr:clientData/>
  </xdr:twoCellAnchor>
  <xdr:twoCellAnchor>
    <xdr:from>
      <xdr:col>3</xdr:col>
      <xdr:colOff>1619249</xdr:colOff>
      <xdr:row>7</xdr:row>
      <xdr:rowOff>171450</xdr:rowOff>
    </xdr:from>
    <xdr:to>
      <xdr:col>4</xdr:col>
      <xdr:colOff>285748</xdr:colOff>
      <xdr:row>11</xdr:row>
      <xdr:rowOff>66674</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00000000-0008-0000-0500-000019000000}"/>
            </a:ext>
          </a:extLst>
        </xdr:cNvPr>
        <xdr:cNvSpPr/>
      </xdr:nvSpPr>
      <xdr:spPr>
        <a:xfrm>
          <a:off x="2590799" y="1733550"/>
          <a:ext cx="1104899"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3.4 Indicadores </a:t>
          </a:r>
        </a:p>
      </xdr:txBody>
    </xdr:sp>
    <xdr:clientData/>
  </xdr:twoCellAnchor>
  <xdr:twoCellAnchor>
    <xdr:from>
      <xdr:col>4</xdr:col>
      <xdr:colOff>390525</xdr:colOff>
      <xdr:row>3</xdr:row>
      <xdr:rowOff>47625</xdr:rowOff>
    </xdr:from>
    <xdr:to>
      <xdr:col>5</xdr:col>
      <xdr:colOff>571500</xdr:colOff>
      <xdr:row>6</xdr:row>
      <xdr:rowOff>133349</xdr:rowOff>
    </xdr:to>
    <xdr:sp macro="" textlink="">
      <xdr:nvSpPr>
        <xdr:cNvPr id="26" name="Rectángulo redondeado 25">
          <a:hlinkClick xmlns:r="http://schemas.openxmlformats.org/officeDocument/2006/relationships" r:id="rId2"/>
          <a:extLst>
            <a:ext uri="{FF2B5EF4-FFF2-40B4-BE49-F238E27FC236}">
              <a16:creationId xmlns:a16="http://schemas.microsoft.com/office/drawing/2014/main" id="{00000000-0008-0000-0500-00001A000000}"/>
            </a:ext>
          </a:extLst>
        </xdr:cNvPr>
        <xdr:cNvSpPr/>
      </xdr:nvSpPr>
      <xdr:spPr>
        <a:xfrm>
          <a:off x="3800475" y="971550"/>
          <a:ext cx="1028700" cy="533399"/>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t>3.1 Procesos UIS </a:t>
          </a:r>
        </a:p>
      </xdr:txBody>
    </xdr:sp>
    <xdr:clientData/>
  </xdr:twoCellAnchor>
  <xdr:twoCellAnchor>
    <xdr:from>
      <xdr:col>6</xdr:col>
      <xdr:colOff>857250</xdr:colOff>
      <xdr:row>3</xdr:row>
      <xdr:rowOff>47625</xdr:rowOff>
    </xdr:from>
    <xdr:to>
      <xdr:col>7</xdr:col>
      <xdr:colOff>647700</xdr:colOff>
      <xdr:row>12</xdr:row>
      <xdr:rowOff>9525</xdr:rowOff>
    </xdr:to>
    <xdr:sp macro="" textlink="">
      <xdr:nvSpPr>
        <xdr:cNvPr id="27" name="Rectángulo redondeado 26">
          <a:hlinkClick xmlns:r="http://schemas.openxmlformats.org/officeDocument/2006/relationships" r:id="rId9"/>
          <a:extLst>
            <a:ext uri="{FF2B5EF4-FFF2-40B4-BE49-F238E27FC236}">
              <a16:creationId xmlns:a16="http://schemas.microsoft.com/office/drawing/2014/main" id="{00000000-0008-0000-0500-00001B000000}"/>
            </a:ext>
          </a:extLst>
        </xdr:cNvPr>
        <xdr:cNvSpPr/>
      </xdr:nvSpPr>
      <xdr:spPr>
        <a:xfrm>
          <a:off x="6010275" y="971550"/>
          <a:ext cx="1028700" cy="1304925"/>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aseline="0">
              <a:latin typeface="Humanst521 BT" panose="020B0602020204020204" pitchFamily="34" charset="0"/>
            </a:rPr>
            <a:t>6. Informe general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542925</xdr:colOff>
      <xdr:row>5</xdr:row>
      <xdr:rowOff>38100</xdr:rowOff>
    </xdr:from>
    <xdr:to>
      <xdr:col>3</xdr:col>
      <xdr:colOff>1306386</xdr:colOff>
      <xdr:row>9</xdr:row>
      <xdr:rowOff>28576</xdr:rowOff>
    </xdr:to>
    <xdr:pic>
      <xdr:nvPicPr>
        <xdr:cNvPr id="20" name="Imagen 19" descr="Biblioteca virtual UIS">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0300" y="1447800"/>
          <a:ext cx="763461"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1400175</xdr:colOff>
      <xdr:row>4</xdr:row>
      <xdr:rowOff>9525</xdr:rowOff>
    </xdr:from>
    <xdr:to>
      <xdr:col>3</xdr:col>
      <xdr:colOff>2686050</xdr:colOff>
      <xdr:row>6</xdr:row>
      <xdr:rowOff>180975</xdr:rowOff>
    </xdr:to>
    <xdr:sp macro="" textlink="">
      <xdr:nvSpPr>
        <xdr:cNvPr id="21" name="Rectángulo 20">
          <a:hlinkClick xmlns:r="http://schemas.openxmlformats.org/officeDocument/2006/relationships" r:id="rId2"/>
        </xdr:cNvPr>
        <xdr:cNvSpPr/>
      </xdr:nvSpPr>
      <xdr:spPr>
        <a:xfrm>
          <a:off x="3257550" y="12287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3</xdr:col>
      <xdr:colOff>2667000</xdr:colOff>
      <xdr:row>4</xdr:row>
      <xdr:rowOff>9525</xdr:rowOff>
    </xdr:from>
    <xdr:to>
      <xdr:col>3</xdr:col>
      <xdr:colOff>3952875</xdr:colOff>
      <xdr:row>6</xdr:row>
      <xdr:rowOff>180975</xdr:rowOff>
    </xdr:to>
    <xdr:sp macro="" textlink="">
      <xdr:nvSpPr>
        <xdr:cNvPr id="22" name="Rectángulo 21">
          <a:hlinkClick xmlns:r="http://schemas.openxmlformats.org/officeDocument/2006/relationships" r:id="rId3"/>
        </xdr:cNvPr>
        <xdr:cNvSpPr/>
      </xdr:nvSpPr>
      <xdr:spPr>
        <a:xfrm>
          <a:off x="4524375" y="12287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3</xdr:col>
      <xdr:colOff>3933825</xdr:colOff>
      <xdr:row>4</xdr:row>
      <xdr:rowOff>9525</xdr:rowOff>
    </xdr:from>
    <xdr:to>
      <xdr:col>3</xdr:col>
      <xdr:colOff>5219700</xdr:colOff>
      <xdr:row>6</xdr:row>
      <xdr:rowOff>180975</xdr:rowOff>
    </xdr:to>
    <xdr:sp macro="" textlink="">
      <xdr:nvSpPr>
        <xdr:cNvPr id="23" name="Rectángulo 22">
          <a:hlinkClick xmlns:r="http://schemas.openxmlformats.org/officeDocument/2006/relationships" r:id="rId3"/>
        </xdr:cNvPr>
        <xdr:cNvSpPr/>
      </xdr:nvSpPr>
      <xdr:spPr>
        <a:xfrm>
          <a:off x="5791200" y="12287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3</xdr:col>
      <xdr:colOff>5200650</xdr:colOff>
      <xdr:row>4</xdr:row>
      <xdr:rowOff>9525</xdr:rowOff>
    </xdr:from>
    <xdr:to>
      <xdr:col>4</xdr:col>
      <xdr:colOff>942975</xdr:colOff>
      <xdr:row>6</xdr:row>
      <xdr:rowOff>180975</xdr:rowOff>
    </xdr:to>
    <xdr:sp macro="" textlink="">
      <xdr:nvSpPr>
        <xdr:cNvPr id="24" name="Rectángulo 23">
          <a:hlinkClick xmlns:r="http://schemas.openxmlformats.org/officeDocument/2006/relationships" r:id="rId4"/>
        </xdr:cNvPr>
        <xdr:cNvSpPr/>
      </xdr:nvSpPr>
      <xdr:spPr>
        <a:xfrm>
          <a:off x="7058025" y="12287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4</xdr:col>
      <xdr:colOff>923925</xdr:colOff>
      <xdr:row>4</xdr:row>
      <xdr:rowOff>9525</xdr:rowOff>
    </xdr:from>
    <xdr:to>
      <xdr:col>6</xdr:col>
      <xdr:colOff>323850</xdr:colOff>
      <xdr:row>6</xdr:row>
      <xdr:rowOff>180975</xdr:rowOff>
    </xdr:to>
    <xdr:sp macro="" textlink="">
      <xdr:nvSpPr>
        <xdr:cNvPr id="25" name="Rectángulo 24">
          <a:hlinkClick xmlns:r="http://schemas.openxmlformats.org/officeDocument/2006/relationships" r:id="rId5"/>
        </xdr:cNvPr>
        <xdr:cNvSpPr/>
      </xdr:nvSpPr>
      <xdr:spPr>
        <a:xfrm>
          <a:off x="8324850" y="122872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3</xdr:col>
      <xdr:colOff>1400175</xdr:colOff>
      <xdr:row>7</xdr:row>
      <xdr:rowOff>28575</xdr:rowOff>
    </xdr:from>
    <xdr:to>
      <xdr:col>3</xdr:col>
      <xdr:colOff>2686050</xdr:colOff>
      <xdr:row>10</xdr:row>
      <xdr:rowOff>9525</xdr:rowOff>
    </xdr:to>
    <xdr:sp macro="" textlink="">
      <xdr:nvSpPr>
        <xdr:cNvPr id="26" name="Rectángulo 25">
          <a:hlinkClick xmlns:r="http://schemas.openxmlformats.org/officeDocument/2006/relationships" r:id="rId6"/>
        </xdr:cNvPr>
        <xdr:cNvSpPr/>
      </xdr:nvSpPr>
      <xdr:spPr>
        <a:xfrm>
          <a:off x="3257550" y="18192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3</xdr:col>
      <xdr:colOff>2667000</xdr:colOff>
      <xdr:row>7</xdr:row>
      <xdr:rowOff>28575</xdr:rowOff>
    </xdr:from>
    <xdr:to>
      <xdr:col>3</xdr:col>
      <xdr:colOff>3952875</xdr:colOff>
      <xdr:row>10</xdr:row>
      <xdr:rowOff>9525</xdr:rowOff>
    </xdr:to>
    <xdr:sp macro="" textlink="">
      <xdr:nvSpPr>
        <xdr:cNvPr id="27" name="Rectángulo 26">
          <a:hlinkClick xmlns:r="http://schemas.openxmlformats.org/officeDocument/2006/relationships" r:id="rId7"/>
        </xdr:cNvPr>
        <xdr:cNvSpPr/>
      </xdr:nvSpPr>
      <xdr:spPr>
        <a:xfrm>
          <a:off x="4524375" y="18192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4. Riesgos UIS vs</a:t>
          </a:r>
          <a:r>
            <a:rPr lang="en-US" sz="1100" baseline="0">
              <a:solidFill>
                <a:schemeClr val="tx1"/>
              </a:solidFill>
              <a:effectLst/>
              <a:latin typeface="Humanst521 BT" panose="020B0602020204020204" pitchFamily="34" charset="0"/>
              <a:ea typeface="+mn-ea"/>
              <a:cs typeface="+mn-cs"/>
            </a:rPr>
            <a:t> </a:t>
          </a:r>
          <a:r>
            <a:rPr lang="en-US" sz="1100">
              <a:solidFill>
                <a:schemeClr val="tx1"/>
              </a:solidFill>
              <a:effectLst/>
              <a:latin typeface="Humanst521 BT" panose="020B0602020204020204" pitchFamily="34" charset="0"/>
              <a:ea typeface="+mn-ea"/>
              <a:cs typeface="+mn-cs"/>
            </a:rPr>
            <a:t>Guía DAFP</a:t>
          </a:r>
          <a:endParaRPr lang="en-US" sz="1100">
            <a:solidFill>
              <a:schemeClr val="tx1"/>
            </a:solidFill>
            <a:latin typeface="Humanst521 BT" panose="020B0602020204020204" pitchFamily="34" charset="0"/>
          </a:endParaRPr>
        </a:p>
      </xdr:txBody>
    </xdr:sp>
    <xdr:clientData/>
  </xdr:twoCellAnchor>
  <xdr:twoCellAnchor>
    <xdr:from>
      <xdr:col>3</xdr:col>
      <xdr:colOff>3933825</xdr:colOff>
      <xdr:row>7</xdr:row>
      <xdr:rowOff>28575</xdr:rowOff>
    </xdr:from>
    <xdr:to>
      <xdr:col>3</xdr:col>
      <xdr:colOff>5219700</xdr:colOff>
      <xdr:row>10</xdr:row>
      <xdr:rowOff>9525</xdr:rowOff>
    </xdr:to>
    <xdr:sp macro="" textlink="">
      <xdr:nvSpPr>
        <xdr:cNvPr id="29" name="Rectángulo 28">
          <a:hlinkClick xmlns:r="http://schemas.openxmlformats.org/officeDocument/2006/relationships" r:id="rId8"/>
        </xdr:cNvPr>
        <xdr:cNvSpPr/>
      </xdr:nvSpPr>
      <xdr:spPr>
        <a:xfrm>
          <a:off x="5791200" y="18192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5. Aspectos por Mejorar</a:t>
          </a:r>
        </a:p>
      </xdr:txBody>
    </xdr:sp>
    <xdr:clientData/>
  </xdr:twoCellAnchor>
  <xdr:twoCellAnchor>
    <xdr:from>
      <xdr:col>3</xdr:col>
      <xdr:colOff>5200650</xdr:colOff>
      <xdr:row>7</xdr:row>
      <xdr:rowOff>28575</xdr:rowOff>
    </xdr:from>
    <xdr:to>
      <xdr:col>4</xdr:col>
      <xdr:colOff>942975</xdr:colOff>
      <xdr:row>10</xdr:row>
      <xdr:rowOff>9525</xdr:rowOff>
    </xdr:to>
    <xdr:sp macro="" textlink="">
      <xdr:nvSpPr>
        <xdr:cNvPr id="30" name="Rectángulo 29">
          <a:hlinkClick xmlns:r="http://schemas.openxmlformats.org/officeDocument/2006/relationships" r:id="rId9"/>
        </xdr:cNvPr>
        <xdr:cNvSpPr/>
      </xdr:nvSpPr>
      <xdr:spPr>
        <a:xfrm>
          <a:off x="7058025" y="1819275"/>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MR Consolidado </a:t>
          </a:r>
        </a:p>
      </xdr:txBody>
    </xdr:sp>
    <xdr:clientData/>
  </xdr:twoCellAnchor>
  <xdr:twoCellAnchor>
    <xdr:from>
      <xdr:col>4</xdr:col>
      <xdr:colOff>923925</xdr:colOff>
      <xdr:row>7</xdr:row>
      <xdr:rowOff>28575</xdr:rowOff>
    </xdr:from>
    <xdr:to>
      <xdr:col>6</xdr:col>
      <xdr:colOff>323850</xdr:colOff>
      <xdr:row>10</xdr:row>
      <xdr:rowOff>9525</xdr:rowOff>
    </xdr:to>
    <xdr:sp macro="" textlink="">
      <xdr:nvSpPr>
        <xdr:cNvPr id="31" name="Rectángulo 30">
          <a:hlinkClick xmlns:r="http://schemas.openxmlformats.org/officeDocument/2006/relationships" r:id="rId10"/>
        </xdr:cNvPr>
        <xdr:cNvSpPr/>
      </xdr:nvSpPr>
      <xdr:spPr>
        <a:xfrm>
          <a:off x="8324850" y="1819275"/>
          <a:ext cx="128587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7. Informe General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857250</xdr:colOff>
      <xdr:row>4</xdr:row>
      <xdr:rowOff>95250</xdr:rowOff>
    </xdr:from>
    <xdr:to>
      <xdr:col>2</xdr:col>
      <xdr:colOff>1620711</xdr:colOff>
      <xdr:row>8</xdr:row>
      <xdr:rowOff>85726</xdr:rowOff>
    </xdr:to>
    <xdr:pic>
      <xdr:nvPicPr>
        <xdr:cNvPr id="29" name="Imagen 28" descr="Biblioteca virtual UIS">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3525" y="1285875"/>
          <a:ext cx="763461" cy="752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1714500</xdr:colOff>
      <xdr:row>3</xdr:row>
      <xdr:rowOff>66675</xdr:rowOff>
    </xdr:from>
    <xdr:to>
      <xdr:col>3</xdr:col>
      <xdr:colOff>238125</xdr:colOff>
      <xdr:row>6</xdr:row>
      <xdr:rowOff>47625</xdr:rowOff>
    </xdr:to>
    <xdr:sp macro="" textlink="">
      <xdr:nvSpPr>
        <xdr:cNvPr id="30" name="Rectángulo 29">
          <a:hlinkClick xmlns:r="http://schemas.openxmlformats.org/officeDocument/2006/relationships" r:id="rId2"/>
        </xdr:cNvPr>
        <xdr:cNvSpPr/>
      </xdr:nvSpPr>
      <xdr:spPr>
        <a:xfrm>
          <a:off x="2390775" y="106680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latin typeface="Humanst521 BT" panose="020B0602020204020204" pitchFamily="34" charset="0"/>
            </a:rPr>
            <a:t>Contenido </a:t>
          </a:r>
        </a:p>
      </xdr:txBody>
    </xdr:sp>
    <xdr:clientData/>
  </xdr:twoCellAnchor>
  <xdr:twoCellAnchor>
    <xdr:from>
      <xdr:col>3</xdr:col>
      <xdr:colOff>219075</xdr:colOff>
      <xdr:row>3</xdr:row>
      <xdr:rowOff>66675</xdr:rowOff>
    </xdr:from>
    <xdr:to>
      <xdr:col>3</xdr:col>
      <xdr:colOff>1504950</xdr:colOff>
      <xdr:row>6</xdr:row>
      <xdr:rowOff>47625</xdr:rowOff>
    </xdr:to>
    <xdr:sp macro="" textlink="">
      <xdr:nvSpPr>
        <xdr:cNvPr id="31" name="Rectángulo 30">
          <a:hlinkClick xmlns:r="http://schemas.openxmlformats.org/officeDocument/2006/relationships" r:id="rId3"/>
        </xdr:cNvPr>
        <xdr:cNvSpPr/>
      </xdr:nvSpPr>
      <xdr:spPr>
        <a:xfrm>
          <a:off x="3657600" y="106680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1. Objetivo </a:t>
          </a:r>
          <a:endParaRPr lang="en-US" sz="1100">
            <a:solidFill>
              <a:schemeClr val="tx1"/>
            </a:solidFill>
            <a:latin typeface="Humanst521 BT" panose="020B0602020204020204" pitchFamily="34" charset="0"/>
          </a:endParaRPr>
        </a:p>
      </xdr:txBody>
    </xdr:sp>
    <xdr:clientData/>
  </xdr:twoCellAnchor>
  <xdr:twoCellAnchor>
    <xdr:from>
      <xdr:col>3</xdr:col>
      <xdr:colOff>1485900</xdr:colOff>
      <xdr:row>3</xdr:row>
      <xdr:rowOff>66675</xdr:rowOff>
    </xdr:from>
    <xdr:to>
      <xdr:col>3</xdr:col>
      <xdr:colOff>2771775</xdr:colOff>
      <xdr:row>6</xdr:row>
      <xdr:rowOff>47625</xdr:rowOff>
    </xdr:to>
    <xdr:sp macro="" textlink="">
      <xdr:nvSpPr>
        <xdr:cNvPr id="32" name="Rectángulo 31">
          <a:hlinkClick xmlns:r="http://schemas.openxmlformats.org/officeDocument/2006/relationships" r:id="rId3"/>
        </xdr:cNvPr>
        <xdr:cNvSpPr/>
      </xdr:nvSpPr>
      <xdr:spPr>
        <a:xfrm>
          <a:off x="4924425" y="106680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2. Metodología </a:t>
          </a:r>
          <a:endParaRPr lang="en-US" sz="1100">
            <a:solidFill>
              <a:schemeClr val="tx1"/>
            </a:solidFill>
            <a:effectLst/>
            <a:latin typeface="Humanst521 BT" panose="020B0602020204020204" pitchFamily="34" charset="0"/>
          </a:endParaRPr>
        </a:p>
      </xdr:txBody>
    </xdr:sp>
    <xdr:clientData/>
  </xdr:twoCellAnchor>
  <xdr:twoCellAnchor>
    <xdr:from>
      <xdr:col>3</xdr:col>
      <xdr:colOff>2752725</xdr:colOff>
      <xdr:row>3</xdr:row>
      <xdr:rowOff>66675</xdr:rowOff>
    </xdr:from>
    <xdr:to>
      <xdr:col>3</xdr:col>
      <xdr:colOff>4038600</xdr:colOff>
      <xdr:row>6</xdr:row>
      <xdr:rowOff>47625</xdr:rowOff>
    </xdr:to>
    <xdr:sp macro="" textlink="">
      <xdr:nvSpPr>
        <xdr:cNvPr id="33" name="Rectángulo 32">
          <a:hlinkClick xmlns:r="http://schemas.openxmlformats.org/officeDocument/2006/relationships" r:id="rId4"/>
        </xdr:cNvPr>
        <xdr:cNvSpPr/>
      </xdr:nvSpPr>
      <xdr:spPr>
        <a:xfrm>
          <a:off x="6191250" y="106680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3.1 Procesos UIS </a:t>
          </a:r>
          <a:endParaRPr lang="en-US" sz="1100">
            <a:solidFill>
              <a:schemeClr val="tx1"/>
            </a:solidFill>
            <a:effectLst/>
            <a:latin typeface="Humanst521 BT" panose="020B0602020204020204" pitchFamily="34" charset="0"/>
          </a:endParaRPr>
        </a:p>
      </xdr:txBody>
    </xdr:sp>
    <xdr:clientData/>
  </xdr:twoCellAnchor>
  <xdr:twoCellAnchor>
    <xdr:from>
      <xdr:col>3</xdr:col>
      <xdr:colOff>4019550</xdr:colOff>
      <xdr:row>3</xdr:row>
      <xdr:rowOff>66675</xdr:rowOff>
    </xdr:from>
    <xdr:to>
      <xdr:col>3</xdr:col>
      <xdr:colOff>5305425</xdr:colOff>
      <xdr:row>6</xdr:row>
      <xdr:rowOff>47625</xdr:rowOff>
    </xdr:to>
    <xdr:sp macro="" textlink="">
      <xdr:nvSpPr>
        <xdr:cNvPr id="34" name="Rectángulo 33">
          <a:hlinkClick xmlns:r="http://schemas.openxmlformats.org/officeDocument/2006/relationships" r:id="rId5"/>
        </xdr:cNvPr>
        <xdr:cNvSpPr/>
      </xdr:nvSpPr>
      <xdr:spPr>
        <a:xfrm>
          <a:off x="7458075" y="106680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3.2 Consolidado</a:t>
          </a:r>
          <a:endParaRPr lang="en-US" sz="1100">
            <a:solidFill>
              <a:schemeClr val="tx1"/>
            </a:solidFill>
            <a:latin typeface="Humanst521 BT" panose="020B0602020204020204" pitchFamily="34" charset="0"/>
          </a:endParaRPr>
        </a:p>
      </xdr:txBody>
    </xdr:sp>
    <xdr:clientData/>
  </xdr:twoCellAnchor>
  <xdr:twoCellAnchor>
    <xdr:from>
      <xdr:col>2</xdr:col>
      <xdr:colOff>1714500</xdr:colOff>
      <xdr:row>6</xdr:row>
      <xdr:rowOff>85725</xdr:rowOff>
    </xdr:from>
    <xdr:to>
      <xdr:col>3</xdr:col>
      <xdr:colOff>238125</xdr:colOff>
      <xdr:row>9</xdr:row>
      <xdr:rowOff>66675</xdr:rowOff>
    </xdr:to>
    <xdr:sp macro="" textlink="">
      <xdr:nvSpPr>
        <xdr:cNvPr id="35" name="Rectángulo 34">
          <a:hlinkClick xmlns:r="http://schemas.openxmlformats.org/officeDocument/2006/relationships" r:id="rId6"/>
        </xdr:cNvPr>
        <xdr:cNvSpPr/>
      </xdr:nvSpPr>
      <xdr:spPr>
        <a:xfrm>
          <a:off x="2390775" y="16573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3.3 Comparativo</a:t>
          </a:r>
          <a:endParaRPr lang="en-US" sz="1100">
            <a:solidFill>
              <a:schemeClr val="tx1"/>
            </a:solidFill>
            <a:latin typeface="Humanst521 BT" panose="020B0602020204020204" pitchFamily="34" charset="0"/>
          </a:endParaRPr>
        </a:p>
      </xdr:txBody>
    </xdr:sp>
    <xdr:clientData/>
  </xdr:twoCellAnchor>
  <xdr:twoCellAnchor>
    <xdr:from>
      <xdr:col>3</xdr:col>
      <xdr:colOff>219075</xdr:colOff>
      <xdr:row>6</xdr:row>
      <xdr:rowOff>85725</xdr:rowOff>
    </xdr:from>
    <xdr:to>
      <xdr:col>3</xdr:col>
      <xdr:colOff>1504950</xdr:colOff>
      <xdr:row>9</xdr:row>
      <xdr:rowOff>66675</xdr:rowOff>
    </xdr:to>
    <xdr:sp macro="" textlink="">
      <xdr:nvSpPr>
        <xdr:cNvPr id="36" name="Rectángulo 35">
          <a:hlinkClick xmlns:r="http://schemas.openxmlformats.org/officeDocument/2006/relationships" r:id="rId7"/>
        </xdr:cNvPr>
        <xdr:cNvSpPr/>
      </xdr:nvSpPr>
      <xdr:spPr>
        <a:xfrm>
          <a:off x="3657600" y="16573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Humanst521 BT" panose="020B0602020204020204" pitchFamily="34" charset="0"/>
              <a:ea typeface="+mn-ea"/>
              <a:cs typeface="+mn-cs"/>
            </a:rPr>
            <a:t>4. Riesgos UIS vs</a:t>
          </a:r>
          <a:r>
            <a:rPr lang="en-US" sz="1100" baseline="0">
              <a:solidFill>
                <a:schemeClr val="tx1"/>
              </a:solidFill>
              <a:effectLst/>
              <a:latin typeface="Humanst521 BT" panose="020B0602020204020204" pitchFamily="34" charset="0"/>
              <a:ea typeface="+mn-ea"/>
              <a:cs typeface="+mn-cs"/>
            </a:rPr>
            <a:t> </a:t>
          </a:r>
          <a:r>
            <a:rPr lang="en-US" sz="1100">
              <a:solidFill>
                <a:schemeClr val="tx1"/>
              </a:solidFill>
              <a:effectLst/>
              <a:latin typeface="Humanst521 BT" panose="020B0602020204020204" pitchFamily="34" charset="0"/>
              <a:ea typeface="+mn-ea"/>
              <a:cs typeface="+mn-cs"/>
            </a:rPr>
            <a:t>Guía DAFP</a:t>
          </a:r>
          <a:endParaRPr lang="en-US" sz="1100">
            <a:solidFill>
              <a:schemeClr val="tx1"/>
            </a:solidFill>
            <a:latin typeface="Humanst521 BT" panose="020B0602020204020204" pitchFamily="34" charset="0"/>
          </a:endParaRPr>
        </a:p>
      </xdr:txBody>
    </xdr:sp>
    <xdr:clientData/>
  </xdr:twoCellAnchor>
  <xdr:twoCellAnchor>
    <xdr:from>
      <xdr:col>3</xdr:col>
      <xdr:colOff>1485900</xdr:colOff>
      <xdr:row>6</xdr:row>
      <xdr:rowOff>85725</xdr:rowOff>
    </xdr:from>
    <xdr:to>
      <xdr:col>3</xdr:col>
      <xdr:colOff>2771775</xdr:colOff>
      <xdr:row>9</xdr:row>
      <xdr:rowOff>66675</xdr:rowOff>
    </xdr:to>
    <xdr:sp macro="" textlink="">
      <xdr:nvSpPr>
        <xdr:cNvPr id="37" name="Rectángulo 36">
          <a:hlinkClick xmlns:r="http://schemas.openxmlformats.org/officeDocument/2006/relationships" r:id="rId8"/>
        </xdr:cNvPr>
        <xdr:cNvSpPr/>
      </xdr:nvSpPr>
      <xdr:spPr>
        <a:xfrm>
          <a:off x="4924425" y="16573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5. Aspectos por Mejorar</a:t>
          </a:r>
        </a:p>
      </xdr:txBody>
    </xdr:sp>
    <xdr:clientData/>
  </xdr:twoCellAnchor>
  <xdr:twoCellAnchor>
    <xdr:from>
      <xdr:col>3</xdr:col>
      <xdr:colOff>2752725</xdr:colOff>
      <xdr:row>6</xdr:row>
      <xdr:rowOff>85725</xdr:rowOff>
    </xdr:from>
    <xdr:to>
      <xdr:col>3</xdr:col>
      <xdr:colOff>4038600</xdr:colOff>
      <xdr:row>9</xdr:row>
      <xdr:rowOff>66675</xdr:rowOff>
    </xdr:to>
    <xdr:sp macro="" textlink="">
      <xdr:nvSpPr>
        <xdr:cNvPr id="38" name="Rectángulo 37">
          <a:hlinkClick xmlns:r="http://schemas.openxmlformats.org/officeDocument/2006/relationships" r:id="rId9"/>
        </xdr:cNvPr>
        <xdr:cNvSpPr/>
      </xdr:nvSpPr>
      <xdr:spPr>
        <a:xfrm>
          <a:off x="6191250" y="1657350"/>
          <a:ext cx="1285875" cy="552450"/>
        </a:xfrm>
        <a:prstGeom prst="rect">
          <a:avLst/>
        </a:prstGeom>
        <a:solidFill>
          <a:schemeClr val="bg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6. MR Consolidado </a:t>
          </a:r>
        </a:p>
      </xdr:txBody>
    </xdr:sp>
    <xdr:clientData/>
  </xdr:twoCellAnchor>
  <xdr:twoCellAnchor>
    <xdr:from>
      <xdr:col>3</xdr:col>
      <xdr:colOff>4019550</xdr:colOff>
      <xdr:row>6</xdr:row>
      <xdr:rowOff>85725</xdr:rowOff>
    </xdr:from>
    <xdr:to>
      <xdr:col>3</xdr:col>
      <xdr:colOff>5305425</xdr:colOff>
      <xdr:row>9</xdr:row>
      <xdr:rowOff>66675</xdr:rowOff>
    </xdr:to>
    <xdr:sp macro="" textlink="">
      <xdr:nvSpPr>
        <xdr:cNvPr id="39" name="Rectángulo 38">
          <a:hlinkClick xmlns:r="http://schemas.openxmlformats.org/officeDocument/2006/relationships" r:id="rId10"/>
        </xdr:cNvPr>
        <xdr:cNvSpPr/>
      </xdr:nvSpPr>
      <xdr:spPr>
        <a:xfrm>
          <a:off x="7458075" y="1657350"/>
          <a:ext cx="1285875" cy="552450"/>
        </a:xfrm>
        <a:prstGeom prst="rect">
          <a:avLst/>
        </a:prstGeom>
        <a:solidFill>
          <a:schemeClr val="accent6">
            <a:lumMod val="40000"/>
            <a:lumOff val="6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Humanst521 BT" panose="020B0602020204020204" pitchFamily="34" charset="0"/>
              <a:ea typeface="+mn-ea"/>
              <a:cs typeface="+mn-cs"/>
            </a:rPr>
            <a:t>7. Informe General</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17</xdr:col>
      <xdr:colOff>266699</xdr:colOff>
      <xdr:row>47</xdr:row>
      <xdr:rowOff>1729067</xdr:rowOff>
    </xdr:from>
    <xdr:ext cx="838199" cy="250453"/>
    <mc:AlternateContent xmlns:mc="http://schemas.openxmlformats.org/markup-compatibility/2006" xmlns:a14="http://schemas.microsoft.com/office/drawing/2010/main">
      <mc:Choice Requires="a14">
        <xdr:sp macro="" textlink="">
          <xdr:nvSpPr>
            <xdr:cNvPr id="3" name="CuadroTexto 3"/>
            <xdr:cNvSpPr txBox="1"/>
          </xdr:nvSpPr>
          <xdr:spPr>
            <a:xfrm>
              <a:off x="20745449" y="36809642"/>
              <a:ext cx="838199"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600" i="1">
                        <a:latin typeface="Cambria Math" panose="02040503050406030204" pitchFamily="18" charset="0"/>
                      </a:rPr>
                      <m:t>𝛴</m:t>
                    </m:r>
                  </m:oMath>
                </m:oMathPara>
              </a14:m>
              <a:endParaRPr lang="es-CO" sz="1600"/>
            </a:p>
          </xdr:txBody>
        </xdr:sp>
      </mc:Choice>
      <mc:Fallback xmlns="">
        <xdr:sp macro="" textlink="">
          <xdr:nvSpPr>
            <xdr:cNvPr id="3" name="CuadroTexto 3"/>
            <xdr:cNvSpPr txBox="1"/>
          </xdr:nvSpPr>
          <xdr:spPr>
            <a:xfrm>
              <a:off x="20745449" y="36809642"/>
              <a:ext cx="838199"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600" i="0">
                  <a:latin typeface="Cambria Math" panose="02040503050406030204" pitchFamily="18" charset="0"/>
                </a:rPr>
                <a:t>𝛴</a:t>
              </a:r>
              <a:endParaRPr lang="es-CO" sz="1600"/>
            </a:p>
          </xdr:txBody>
        </xdr:sp>
      </mc:Fallback>
    </mc:AlternateContent>
    <xdr:clientData/>
  </xdr:oneCellAnchor>
  <xdr:twoCellAnchor editAs="oneCell">
    <xdr:from>
      <xdr:col>0</xdr:col>
      <xdr:colOff>276225</xdr:colOff>
      <xdr:row>0</xdr:row>
      <xdr:rowOff>209550</xdr:rowOff>
    </xdr:from>
    <xdr:to>
      <xdr:col>1</xdr:col>
      <xdr:colOff>690562</xdr:colOff>
      <xdr:row>1</xdr:row>
      <xdr:rowOff>304800</xdr:rowOff>
    </xdr:to>
    <xdr:pic>
      <xdr:nvPicPr>
        <xdr:cNvPr id="15" name="Picture 2">
          <a:extLst>
            <a:ext uri="{FF2B5EF4-FFF2-40B4-BE49-F238E27FC236}">
              <a16:creationId xmlns:a16="http://schemas.microsoft.com/office/drawing/2014/main" id="{00000000-0008-0000-0000-00001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209550"/>
          <a:ext cx="130016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JCCHAC~1\AppData\Local\Temp\FSE.18%20FSE.19%20FSE.14%20CONSOLIDACION%20MAPAS%20DE%20RIESGOS%20Sept%2024%20de%20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FSE.18"/>
      <sheetName val="AR-FSE.19"/>
      <sheetName val="Hoja de Vida Indicadores"/>
      <sheetName val="AR-FSE.14"/>
      <sheetName val="AJU-FSE.18"/>
      <sheetName val="AJU-FSE.19"/>
      <sheetName val="AJU-FSE.14"/>
      <sheetName val="BI-FSE-18"/>
      <sheetName val="BI-FSE.19"/>
      <sheetName val="BI-FSE.14 "/>
      <sheetName val="BE-FSE.18"/>
      <sheetName val="BE-FSE.19"/>
      <sheetName val="BE-FSE.14"/>
      <sheetName val="CI-FSE.18"/>
      <sheetName val="CI-FSE.19"/>
      <sheetName val="CI-FSE.14"/>
      <sheetName val="CI-FSE.14 (2)"/>
      <sheetName val="CJ-FSE.18"/>
      <sheetName val="CJ-FSE.19"/>
      <sheetName val="CJ-FSE.14"/>
      <sheetName val="CO-FSE.18"/>
      <sheetName val="CO-FSE.19"/>
      <sheetName val="CO-FSE.14"/>
      <sheetName val="FI-FSE.18"/>
      <sheetName val="FI-FSE.19"/>
      <sheetName val="FI-FSE.14 "/>
      <sheetName val="FO-FSE.18"/>
      <sheetName val="FO-FSE.19"/>
      <sheetName val="FO-FSE.14"/>
      <sheetName val="GCU-FSE.18"/>
      <sheetName val="GCU-FSE.19"/>
      <sheetName val="GCU-FSE.14"/>
      <sheetName val="GCA-FSE.18"/>
      <sheetName val="GCA-FSE.19"/>
      <sheetName val="GCA-FSE.14 "/>
      <sheetName val="GD-FSE.18"/>
      <sheetName val="GD-FSE.19"/>
      <sheetName val="GD-FSE.14"/>
      <sheetName val="PI-FSE.18"/>
      <sheetName val="PI-FSE.19 "/>
      <sheetName val="PI-FSE.14"/>
      <sheetName val="PU-FSE.18"/>
      <sheetName val="PU-FSE.19"/>
      <sheetName val="PU-FSE.14"/>
      <sheetName val="RFB-FSE.18"/>
      <sheetName val="RFB-FSE.19"/>
      <sheetName val="RFB-FSE.14"/>
      <sheetName val="RFG-FSE.18"/>
      <sheetName val="RFG-FSE.19"/>
      <sheetName val="RFG-FSE.14"/>
      <sheetName val="RFP-FSE.18"/>
      <sheetName val="RFP-FSE.19"/>
      <sheetName val="RFP-FSE.14"/>
      <sheetName val="RT-FSE.18"/>
      <sheetName val="RT-FSE.19 "/>
      <sheetName val="RT-FSE.14"/>
      <sheetName val="RELEX-FSE.18"/>
      <sheetName val="RELEX-FSE.19"/>
      <sheetName val="RELEX-FSE.14"/>
      <sheetName val="SE-FSE.18"/>
      <sheetName val="SE-FSE.19"/>
      <sheetName val="SE-FSE.14"/>
      <sheetName val="SI-FSE.18 "/>
      <sheetName val="SI-FSE.19"/>
      <sheetName val="SI-FSE.14"/>
      <sheetName val="TH-FSE.18"/>
      <sheetName val="TH-FSE.19"/>
      <sheetName val="TH-FSE.14"/>
      <sheetName val="CONSOLIDADO  1"/>
      <sheetName val="CONSOLIDADO 2"/>
      <sheetName val="CONSOLIDADO 2 (1)"/>
      <sheetName val="CONSOLIDADO 2 (2)"/>
      <sheetName val="CONSOLIDADO 2 (3)"/>
      <sheetName val="Hoja1"/>
      <sheetName val="Gráfico1 "/>
      <sheetName val="Listado Riesgos y Clasificación"/>
      <sheetName val="Hoja2"/>
      <sheetName val="Gráfico2"/>
    </sheetNames>
    <sheetDataSet>
      <sheetData sheetId="0" refreshError="1"/>
      <sheetData sheetId="1" refreshError="1">
        <row r="12">
          <cell r="B12" t="str">
            <v>Formulario físico de inscripción</v>
          </cell>
        </row>
        <row r="22">
          <cell r="B22" t="str">
            <v>Listados de inconsistencias</v>
          </cell>
        </row>
        <row r="23">
          <cell r="B23" t="str">
            <v>Corrección de la información de Admisiones y Registro Académico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hyperlink" Target="https://bit.ly/3jGikNu" TargetMode="External"/><Relationship Id="rId7" Type="http://schemas.openxmlformats.org/officeDocument/2006/relationships/printerSettings" Target="../printerSettings/printerSettings9.bin"/><Relationship Id="rId2" Type="http://schemas.openxmlformats.org/officeDocument/2006/relationships/hyperlink" Target="https://bit.ly/3lQf0Cg" TargetMode="External"/><Relationship Id="rId1" Type="http://schemas.openxmlformats.org/officeDocument/2006/relationships/hyperlink" Target="https://bit.ly/3yEoqEl" TargetMode="External"/><Relationship Id="rId6" Type="http://schemas.openxmlformats.org/officeDocument/2006/relationships/hyperlink" Target="https://uis.edu.co/uis-control-gestion-es/" TargetMode="External"/><Relationship Id="rId5" Type="http://schemas.openxmlformats.org/officeDocument/2006/relationships/hyperlink" Target="https://bit.ly/3Ww8M9g" TargetMode="External"/><Relationship Id="rId4" Type="http://schemas.openxmlformats.org/officeDocument/2006/relationships/hyperlink" Target="https://bit.ly/3HsEjEV"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uis.edu.co/uis-transparencia-es/" TargetMode="External"/><Relationship Id="rId13" Type="http://schemas.openxmlformats.org/officeDocument/2006/relationships/vmlDrawing" Target="../drawings/vmlDrawing3.vml"/><Relationship Id="rId3" Type="http://schemas.openxmlformats.org/officeDocument/2006/relationships/hyperlink" Target="https://www.uis.edu.co/intranet/calidad/documentos/SEGUIMIENTO_INSTITUCIONAL/procedimientos/PSE.08.pdf" TargetMode="External"/><Relationship Id="rId7" Type="http://schemas.openxmlformats.org/officeDocument/2006/relationships/hyperlink" Target="https://www.uis.edu.co/webUIS/es/administracion/rectoria/rendicionCuentas/2019-2022/2020/documentos/desarrolloInformativo.pdf" TargetMode="External"/><Relationship Id="rId12" Type="http://schemas.openxmlformats.org/officeDocument/2006/relationships/drawing" Target="../drawings/drawing11.xml"/><Relationship Id="rId2" Type="http://schemas.openxmlformats.org/officeDocument/2006/relationships/hyperlink" Target="https://www.uis.edu.co/planeacion/documentos/uisencifras/2020/index.html" TargetMode="External"/><Relationship Id="rId1" Type="http://schemas.openxmlformats.org/officeDocument/2006/relationships/hyperlink" Target="https://www.uis.edu.co/webUIS/es/administracion/rectoria/rendicionCuentas/2019-2022/2020/documentos/evaluacionRendicionDeCuentas2020.pdf" TargetMode="External"/><Relationship Id="rId6" Type="http://schemas.openxmlformats.org/officeDocument/2006/relationships/hyperlink" Target="https://www.uis.edu.co/webUIS/es/transparenciaAccesoaInformacionPublica/planeacion/documentos/planAnticorrupcion/2022/PAAC2022preliminar.pdf" TargetMode="External"/><Relationship Id="rId11" Type="http://schemas.openxmlformats.org/officeDocument/2006/relationships/printerSettings" Target="../printerSettings/printerSettings10.bin"/><Relationship Id="rId5" Type="http://schemas.openxmlformats.org/officeDocument/2006/relationships/hyperlink" Target="https://uis.edu.co/uis-control-gestion-es/" TargetMode="External"/><Relationship Id="rId10" Type="http://schemas.openxmlformats.org/officeDocument/2006/relationships/hyperlink" Target="https://uis.edu.co/uis-transparencia-es/" TargetMode="External"/><Relationship Id="rId4" Type="http://schemas.openxmlformats.org/officeDocument/2006/relationships/hyperlink" Target="https://uis.edu.co/wp-content/uploads/2022/04/12.-indicadoresPDI2019_2030.pdf" TargetMode="External"/><Relationship Id="rId9" Type="http://schemas.openxmlformats.org/officeDocument/2006/relationships/hyperlink" Target="https://www.uis.edu.co/webUIS/es/administracion/rectoria/rendicionCuentas/2019-2022/2020/documentos/InformeGestionUIS_2020.pdf" TargetMode="External"/><Relationship Id="rId1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https://www.uis.edu.co/intranet/calidad/documentos/SEGUIMIENTO_INSTITUCIONAL/procedimientos/PSE.02.pdf" TargetMode="External"/><Relationship Id="rId13" Type="http://schemas.openxmlformats.org/officeDocument/2006/relationships/hyperlink" Target="https://www.uis.edu.co/sipqrsPublico/home.seam" TargetMode="External"/><Relationship Id="rId18" Type="http://schemas.openxmlformats.org/officeDocument/2006/relationships/vmlDrawing" Target="../drawings/vmlDrawing5.vml"/><Relationship Id="rId3" Type="http://schemas.openxmlformats.org/officeDocument/2006/relationships/hyperlink" Target="https://mailuis-my.sharepoint.com/:x:/g/personal/sanjulpe_uis_edu_co/EUrHtKtB349EpBGZffuot78BDv5iX0YT6HHeB7pulbe4_g?e=7zWEWV" TargetMode="External"/><Relationship Id="rId7" Type="http://schemas.openxmlformats.org/officeDocument/2006/relationships/hyperlink" Target="https://www.uis.edu.co/webUIS/es/administracion/serviciosInformacion/documentos/sistemasInformacionUIS.pdf" TargetMode="External"/><Relationship Id="rId12" Type="http://schemas.openxmlformats.org/officeDocument/2006/relationships/hyperlink" Target="https://www.uis.edu.co/webUIS/es/administracion/controlGestion/informesPQRS.html" TargetMode="External"/><Relationship Id="rId17" Type="http://schemas.openxmlformats.org/officeDocument/2006/relationships/drawing" Target="../drawings/drawing13.xml"/><Relationship Id="rId2" Type="http://schemas.openxmlformats.org/officeDocument/2006/relationships/hyperlink" Target="https://mailuis-my.sharepoint.com/:x:/g/personal/sanjulpe_uis_edu_co/Ed9XsI8GDKhMiCRMz1NPSBUBTQ7aJJRMQktZCn6zKm3iyw?e=pjRr8n" TargetMode="External"/><Relationship Id="rId16" Type="http://schemas.openxmlformats.org/officeDocument/2006/relationships/printerSettings" Target="../printerSettings/printerSettings11.bin"/><Relationship Id="rId1" Type="http://schemas.openxmlformats.org/officeDocument/2006/relationships/hyperlink" Target="https://www.uis.edu.co/webUIS/es/administracion/controlGestion/informesPQRS.html" TargetMode="External"/><Relationship Id="rId6" Type="http://schemas.openxmlformats.org/officeDocument/2006/relationships/hyperlink" Target="https://www.uis.edu.co/intranet/calidad/documentos/SEGUIMIENTO_INSTITUCIONAL/procedimientos/PSE.08.pdf" TargetMode="External"/><Relationship Id="rId11" Type="http://schemas.openxmlformats.org/officeDocument/2006/relationships/hyperlink" Target="https://www.uis.edu.co/webUIS/es/administracion/controlGestion/MECI/documentos/cartillaAutocontrolUIS.pdf" TargetMode="External"/><Relationship Id="rId5" Type="http://schemas.openxmlformats.org/officeDocument/2006/relationships/hyperlink" Target="https://www.uis.edu.co/intranet/calidad/documentos/SEGUIMIENTO_INSTITUCIONAL/procedimientos/PSE.09.pdf" TargetMode="External"/><Relationship Id="rId15" Type="http://schemas.openxmlformats.org/officeDocument/2006/relationships/hyperlink" Target="https://www.uis.edu.co/intranet/calidad/mapa.html" TargetMode="External"/><Relationship Id="rId10" Type="http://schemas.openxmlformats.org/officeDocument/2006/relationships/hyperlink" Target="https://mailuis-my.sharepoint.com/:b:/g/personal/sanjulpe_uis_edu_co/EVQNWse2fXxEttgWNPdk6OwB33xbYfnDmAIHJ38LUZuA9g?e=MC9esH" TargetMode="External"/><Relationship Id="rId19" Type="http://schemas.openxmlformats.org/officeDocument/2006/relationships/comments" Target="../comments5.xml"/><Relationship Id="rId4" Type="http://schemas.openxmlformats.org/officeDocument/2006/relationships/hyperlink" Target="https://mailuis-my.sharepoint.com/:f:/g/personal/sanjulpe_uis_edu_co/Eo78lFDqfQhAtZ25mF-atUYBD18ZP15WAVCYsvWZ_OVhXA?e=XoWSlW" TargetMode="External"/><Relationship Id="rId9" Type="http://schemas.openxmlformats.org/officeDocument/2006/relationships/hyperlink" Target="http://documentosdw.uis.edu.co/docuis/ConsultasSecretariaGeneral/ConsultaGeneral.aspx" TargetMode="External"/><Relationship Id="rId14" Type="http://schemas.openxmlformats.org/officeDocument/2006/relationships/hyperlink" Target="https://www.uis.edu.co/intranet/calidad/mapa.html"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3.bin"/><Relationship Id="rId3" Type="http://schemas.openxmlformats.org/officeDocument/2006/relationships/hyperlink" Target="https://www.uis.edu.co/webUIS/es/concursosConvocatorias/index.html" TargetMode="External"/><Relationship Id="rId7" Type="http://schemas.openxmlformats.org/officeDocument/2006/relationships/hyperlink" Target="https://mailuis-my.sharepoint.com/:f:/g/personal/academicaestudiantes_uis_edu_co/EqfcLMgj7qREvR325BexTKoB5QpImZFeKECHXQ-Gqpzc_g?e=zIVTQD" TargetMode="External"/><Relationship Id="rId2" Type="http://schemas.openxmlformats.org/officeDocument/2006/relationships/hyperlink" Target="https://www.uis.edu.co/webUIS/es/concursoDocente/concursoDocente2022/index.html" TargetMode="External"/><Relationship Id="rId1" Type="http://schemas.openxmlformats.org/officeDocument/2006/relationships/hyperlink" Target="https://www.uis.edu.co/webUIS/es/concursoDocente/convDocenteOcasional2022/index.html" TargetMode="External"/><Relationship Id="rId6" Type="http://schemas.openxmlformats.org/officeDocument/2006/relationships/hyperlink" Target="https://mailuis-my.sharepoint.com/:f:/g/personal/academicaestudiantes_uis_edu_co/Et3vfLFBwWpJukYXwvYhyKUBLBpApa4vDv5LvztiNYkZdw?e=9yWGv5" TargetMode="External"/><Relationship Id="rId11" Type="http://schemas.openxmlformats.org/officeDocument/2006/relationships/comments" Target="../comments7.xml"/><Relationship Id="rId5" Type="http://schemas.openxmlformats.org/officeDocument/2006/relationships/hyperlink" Target="https://mailuis-my.sharepoint.com/:b:/g/personal/academicaestudiantes_uis_edu_co/EUe5iT_EXg5GuJyRYPbSar8BIsCxoP42HFmFfupcyyJf-Q?e=xvMYfF" TargetMode="External"/><Relationship Id="rId10" Type="http://schemas.openxmlformats.org/officeDocument/2006/relationships/vmlDrawing" Target="../drawings/vmlDrawing7.vml"/><Relationship Id="rId4" Type="http://schemas.openxmlformats.org/officeDocument/2006/relationships/hyperlink" Target="https://mailuis-my.sharepoint.com/:x:/g/personal/academicaestudiantes_uis_edu_co/EbQyDUZoCPtLjKuSiJTgV1AB1-m_Q-p9KfU7IIt0OOS1ew?e=FaIpyh" TargetMode="External"/><Relationship Id="rId9"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7.bin"/><Relationship Id="rId1" Type="http://schemas.openxmlformats.org/officeDocument/2006/relationships/hyperlink" Target="https://uis.edu.co/uis-contratacion-es/"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3.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13" Type="http://schemas.openxmlformats.org/officeDocument/2006/relationships/hyperlink" Target="https://www.uis.edu.co/intranet/calidad/documentos/BIBLIOTECA/GUIAS/GBI.02.pdf" TargetMode="External"/><Relationship Id="rId18" Type="http://schemas.openxmlformats.org/officeDocument/2006/relationships/hyperlink" Target="https://bit.ly/3xwrbt9" TargetMode="External"/><Relationship Id="rId26" Type="http://schemas.openxmlformats.org/officeDocument/2006/relationships/hyperlink" Target="../../../../../../:f:/g/personal/sanjulpe_uis_edu_co/El5KDl04aX1EqpGJ5msoieQBHkCxrWxZY3slG1c0uBIWyw?e=4Hgjrb" TargetMode="External"/><Relationship Id="rId39" Type="http://schemas.openxmlformats.org/officeDocument/2006/relationships/hyperlink" Target="https://www.uis.edu.co/intranet/calidad/documentos/BIBLIOTECA/GUIAS/GBI.02.pdf" TargetMode="External"/><Relationship Id="rId21" Type="http://schemas.openxmlformats.org/officeDocument/2006/relationships/hyperlink" Target="../../../../../../:f:/g/personal/sanjulpe_uis_edu_co/EmZmPFSDL0JOlBopoMzPi9AB2VO6wLLY61tE3egpTbU7Zw?e=SmkSFr" TargetMode="External"/><Relationship Id="rId34" Type="http://schemas.openxmlformats.org/officeDocument/2006/relationships/hyperlink" Target="https://www.uis.edu.co/intranet/calidad/documentos/BIBLIOTECA/PROCEDIMIENTOS/PBI.10.pdf" TargetMode="External"/><Relationship Id="rId42" Type="http://schemas.openxmlformats.org/officeDocument/2006/relationships/hyperlink" Target="https://www.uis.edu.co/intranet/documentos/mantenimiento_preventivo/PlanMantenimientoPreventivo.pdf" TargetMode="External"/><Relationship Id="rId47" Type="http://schemas.openxmlformats.org/officeDocument/2006/relationships/hyperlink" Target="http://documentos.uis.edu.co/documentos/ConsultasSecretariaGeneral/DocumentoContenido.aspx?Id=40356&amp;Tabla=ACADE000_NEW" TargetMode="External"/><Relationship Id="rId50" Type="http://schemas.openxmlformats.org/officeDocument/2006/relationships/hyperlink" Target="http://tangara.uis.edu.co/" TargetMode="External"/><Relationship Id="rId55" Type="http://schemas.openxmlformats.org/officeDocument/2006/relationships/hyperlink" Target="https://www.uis.edu.co/intranet/calidad/documentos/BIBLIOTECA/PROCEDIMIENTOS/PBI.09.pdf" TargetMode="External"/><Relationship Id="rId63" Type="http://schemas.openxmlformats.org/officeDocument/2006/relationships/hyperlink" Target="https://mailuis-my.sharepoint.com/:f:/g/personal/vtorresa_uis_edu_co/ElBcvmtaM-pKqaCOHbriKvoBl0Ga4FZTxRJCHIleNeSY2w?e=fJpXNs" TargetMode="External"/><Relationship Id="rId68" Type="http://schemas.openxmlformats.org/officeDocument/2006/relationships/comments" Target="../comments15.xml"/><Relationship Id="rId7" Type="http://schemas.openxmlformats.org/officeDocument/2006/relationships/hyperlink" Target="https://www.uis.edu.co/intranet/documentos/rrhh/manualFuncionesNoProfesionales.pdf" TargetMode="External"/><Relationship Id="rId2" Type="http://schemas.openxmlformats.org/officeDocument/2006/relationships/hyperlink" Target="https://www.uis.edu.co/intranet/calidad/documentos/BIBLIOTECA/PROCEDIMIENTOS/PBI.02.pdf" TargetMode="External"/><Relationship Id="rId16" Type="http://schemas.openxmlformats.org/officeDocument/2006/relationships/hyperlink" Target="https://www.suin-juriscol.gov.co/legislacion/covid.html" TargetMode="External"/><Relationship Id="rId29" Type="http://schemas.openxmlformats.org/officeDocument/2006/relationships/hyperlink" Target="https://www.dropbox.com/sh/nuiwwaxjqe7dnj1/AABB6xtF4Aq28XsQkIN5f4Wha?dl=0" TargetMode="External"/><Relationship Id="rId1" Type="http://schemas.openxmlformats.org/officeDocument/2006/relationships/hyperlink" Target="https://www.uis.edu.co/intranet/calidad/documentos/BIBLIOTECA/PROCEDIMIENTOS/PBI.01.pdf" TargetMode="External"/><Relationship Id="rId6" Type="http://schemas.openxmlformats.org/officeDocument/2006/relationships/hyperlink" Target="https://www.uis.edu.co/intranet/documentos/rrhh/manualFuncionesProfesionales.pdf" TargetMode="External"/><Relationship Id="rId11" Type="http://schemas.openxmlformats.org/officeDocument/2006/relationships/hyperlink" Target="https://www.uis.edu.co/intranet/calidad/documentos/BIBLIOTECA/MANUALES/MBI.02.pdf" TargetMode="External"/><Relationship Id="rId24" Type="http://schemas.openxmlformats.org/officeDocument/2006/relationships/hyperlink" Target="../../../../../../:f:/g/personal/sanjulpe_uis_edu_co/EvPOXZDWUINLqBLF4CRCoWABM2dSo6Hyu8m5O3nJSUfwfg?e=brUjof" TargetMode="External"/><Relationship Id="rId32" Type="http://schemas.openxmlformats.org/officeDocument/2006/relationships/hyperlink" Target="https://www.uis.edu.co/intranet/documentos/rrhh/manualFuncionesProfesionales.pdf" TargetMode="External"/><Relationship Id="rId37" Type="http://schemas.openxmlformats.org/officeDocument/2006/relationships/hyperlink" Target="https://www.uis.edu.co/intranet/calidad/documentos/BIBLIOTECA/MANUALES/MBI.02.pdf" TargetMode="External"/><Relationship Id="rId40" Type="http://schemas.openxmlformats.org/officeDocument/2006/relationships/hyperlink" Target="https://www.dropbox.com/sh/fcz3c6b8b0hlrqz/AAA5R5bdwn65pFfR63gDm_uaa?dl=0" TargetMode="External"/><Relationship Id="rId45" Type="http://schemas.openxmlformats.org/officeDocument/2006/relationships/hyperlink" Target="https://www.dropbox.com/sh/fcz3c6b8b0hlrqz/AAA5R5bdwn65pFfR63gDm_uaa?dl=0" TargetMode="External"/><Relationship Id="rId53" Type="http://schemas.openxmlformats.org/officeDocument/2006/relationships/hyperlink" Target="https://www.uis.edu.co/intranet/documentos/rrhh/manualFuncionesProfesionales.pdf" TargetMode="External"/><Relationship Id="rId58" Type="http://schemas.openxmlformats.org/officeDocument/2006/relationships/hyperlink" Target="https://www.uis.edu.co/intranet/calidad/documentos/BIBLIOTECA/MANUALES/MBI.01.pdf" TargetMode="External"/><Relationship Id="rId66" Type="http://schemas.openxmlformats.org/officeDocument/2006/relationships/drawing" Target="../drawings/drawing24.xml"/><Relationship Id="rId5" Type="http://schemas.openxmlformats.org/officeDocument/2006/relationships/hyperlink" Target="http://www.uis.edu.co/webUIS/es/acercaUis/reglamentos/reglamentoBiblioteca.pdf" TargetMode="External"/><Relationship Id="rId15" Type="http://schemas.openxmlformats.org/officeDocument/2006/relationships/hyperlink" Target="https://bit.ly/3x6oVJi" TargetMode="External"/><Relationship Id="rId23" Type="http://schemas.openxmlformats.org/officeDocument/2006/relationships/hyperlink" Target="../../../../../../:f:/g/personal/sanjulpe_uis_edu_co/Ev5iVJBX8KdAh2ire9Kn5wABAM13GP3deVbqEFpx-RDeSg?e=pLj6cL" TargetMode="External"/><Relationship Id="rId28" Type="http://schemas.openxmlformats.org/officeDocument/2006/relationships/hyperlink" Target="https://www.uis.edu.co/intranet/calidad/documentos/BIBLIOTECA/PROCEDIMIENTOS/PBI.02.pdf" TargetMode="External"/><Relationship Id="rId36" Type="http://schemas.openxmlformats.org/officeDocument/2006/relationships/hyperlink" Target="https://www.uis.edu.co/intranet/calidad/documentos/BIBLIOTECA/MANUALES/MBI.01.pdf" TargetMode="External"/><Relationship Id="rId49" Type="http://schemas.openxmlformats.org/officeDocument/2006/relationships/hyperlink" Target="https://www.uis.edu.co/intranet/calidad/documentos/BIBLIOTECA/PROCEDIMIENTOS/PBI.02.pdf" TargetMode="External"/><Relationship Id="rId57" Type="http://schemas.openxmlformats.org/officeDocument/2006/relationships/hyperlink" Target="https://www.uis.edu.co/intranet/calidad/documentos/BIBLIOTECA/PROCEDIMIENTOS/PBI.13.pdf" TargetMode="External"/><Relationship Id="rId61" Type="http://schemas.openxmlformats.org/officeDocument/2006/relationships/hyperlink" Target="https://www.uis.edu.co/intranet/calidad/documentos/BIBLIOTECA/GUIAS/GBI.01.pdf" TargetMode="External"/><Relationship Id="rId10" Type="http://schemas.openxmlformats.org/officeDocument/2006/relationships/hyperlink" Target="https://www.uis.edu.co/intranet/calidad/documentos/BIBLIOTECA/PROCEDIMIENTOS/PBI.13.pdf" TargetMode="External"/><Relationship Id="rId19" Type="http://schemas.openxmlformats.org/officeDocument/2006/relationships/hyperlink" Target="../../../../../../:f:/g/personal/sanjulpe_uis_edu_co/EtWN1ooKAL9KtIhxAGJVIPwB1vuNr_xmWP1U7wR3wcAJ6A?e=Ihrrrp" TargetMode="External"/><Relationship Id="rId31" Type="http://schemas.openxmlformats.org/officeDocument/2006/relationships/hyperlink" Target="http://www.uis.edu.co/webUIS/es/acercaUis/reglamentos/reglamentoBiblioteca.pdf" TargetMode="External"/><Relationship Id="rId44" Type="http://schemas.openxmlformats.org/officeDocument/2006/relationships/hyperlink" Target="http://documentosdw.uis.edu.co/docuis/ConsultasSecretariaGeneral/Resultados.aspx" TargetMode="External"/><Relationship Id="rId52" Type="http://schemas.openxmlformats.org/officeDocument/2006/relationships/hyperlink" Target="http://www.uis.edu.co/webUIS/es/acercaUis/reglamentos/reglamentoBiblioteca.pdf" TargetMode="External"/><Relationship Id="rId60" Type="http://schemas.openxmlformats.org/officeDocument/2006/relationships/hyperlink" Target="https://www.uis.edu.co/intranet/calidad/documentos/BIBLIOTECA/INSTRUCTIVOS/IBI.01.pdf" TargetMode="External"/><Relationship Id="rId65" Type="http://schemas.openxmlformats.org/officeDocument/2006/relationships/hyperlink" Target="https://www.uis.edu.co/intranet/documentos/mantenimiento_preventivo/PlanMantenimientoPreventivo.pdf" TargetMode="External"/><Relationship Id="rId4" Type="http://schemas.openxmlformats.org/officeDocument/2006/relationships/hyperlink" Target="../../../../../../:f:/g/personal/sanjulpe_uis_edu_co/EraFw9hBmRFNhB4cSq4qU2IBxBZQy15t124mtvN0E0gjiQ?e=YVIXN1" TargetMode="External"/><Relationship Id="rId9" Type="http://schemas.openxmlformats.org/officeDocument/2006/relationships/hyperlink" Target="https://www.uis.edu.co/intranet/calidad/documentos/BIBLIOTECA/PROCEDIMIENTOS/PBI.10.pdf" TargetMode="External"/><Relationship Id="rId14" Type="http://schemas.openxmlformats.org/officeDocument/2006/relationships/hyperlink" Target="http://documentos.uis.edu.co/documentos/ConsultasSecretariaGeneral/DocumentoContenido.aspx?Id=40356&amp;Tabla=ACADE000_NEW" TargetMode="External"/><Relationship Id="rId22" Type="http://schemas.openxmlformats.org/officeDocument/2006/relationships/hyperlink" Target="../../../../../../:f:/g/personal/sanjulpe_uis_edu_co/EmTGtgqsR6lGj-GGZizFElUBze35gFGt5xgmheBfhL_keA?e=h8HnHA" TargetMode="External"/><Relationship Id="rId27" Type="http://schemas.openxmlformats.org/officeDocument/2006/relationships/hyperlink" Target="https://www.uis.edu.co/intranet/calidad/documentos/BIBLIOTECA/PROCEDIMIENTOS/PBI.01.pdf" TargetMode="External"/><Relationship Id="rId30" Type="http://schemas.openxmlformats.org/officeDocument/2006/relationships/hyperlink" Target="http://tangara.uis.edu.co/" TargetMode="External"/><Relationship Id="rId35" Type="http://schemas.openxmlformats.org/officeDocument/2006/relationships/hyperlink" Target="https://www.uis.edu.co/intranet/calidad/documentos/BIBLIOTECA/PROCEDIMIENTOS/PBI.13.pdf" TargetMode="External"/><Relationship Id="rId43" Type="http://schemas.openxmlformats.org/officeDocument/2006/relationships/hyperlink" Target="https://www.suin-juriscol.gov.co/legislacion/covid.html" TargetMode="External"/><Relationship Id="rId48" Type="http://schemas.openxmlformats.org/officeDocument/2006/relationships/hyperlink" Target="https://www.uis.edu.co/intranet/calidad/documentos/BIBLIOTECA/PROCEDIMIENTOS/PBI.01.pdf" TargetMode="External"/><Relationship Id="rId56" Type="http://schemas.openxmlformats.org/officeDocument/2006/relationships/hyperlink" Target="https://www.uis.edu.co/intranet/calidad/documentos/BIBLIOTECA/PROCEDIMIENTOS/PBI.10.pdf" TargetMode="External"/><Relationship Id="rId64" Type="http://schemas.openxmlformats.org/officeDocument/2006/relationships/hyperlink" Target="http://tangara.uis.edu.co/" TargetMode="External"/><Relationship Id="rId8" Type="http://schemas.openxmlformats.org/officeDocument/2006/relationships/hyperlink" Target="https://www.uis.edu.co/intranet/calidad/documentos/BIBLIOTECA/PROCEDIMIENTOS/PBI.09.pdf" TargetMode="External"/><Relationship Id="rId51" Type="http://schemas.openxmlformats.org/officeDocument/2006/relationships/hyperlink" Target="https://mailuis.sharepoint.com/sites/ComunicacionesUISMlaga/Documentos%20compartidos/Forms/AllItems.aspx?id=%2Fsites%2FComunicacionesUISMlaga%2FDocumentos%20compartidos%2FFBI%2E01%20EST%2E%20COLECCIONES%2Epdf&amp;parent=%2Fsites%2FComunicacionesUISMlaga%2FDocumentos%20compartidos" TargetMode="External"/><Relationship Id="rId3" Type="http://schemas.openxmlformats.org/officeDocument/2006/relationships/hyperlink" Target="http://tangara.uis.edu.co/" TargetMode="External"/><Relationship Id="rId12" Type="http://schemas.openxmlformats.org/officeDocument/2006/relationships/hyperlink" Target="https://www.uis.edu.co/intranet/calidad/documentos/BIBLIOTECA/GUIAS/GBI.01.pdf" TargetMode="External"/><Relationship Id="rId17" Type="http://schemas.openxmlformats.org/officeDocument/2006/relationships/hyperlink" Target="http://documentosdw.uis.edu.co/docuis/ConsultasSecretariaGeneral/Resultados.aspx" TargetMode="External"/><Relationship Id="rId25" Type="http://schemas.openxmlformats.org/officeDocument/2006/relationships/hyperlink" Target="../../../../../../:f:/g/personal/sanjulpe_uis_edu_co/EmTGtgqsR6lGj-GGZizFElUBze35gFGt5xgmheBfhL_keA?e=t3dI1P" TargetMode="External"/><Relationship Id="rId33" Type="http://schemas.openxmlformats.org/officeDocument/2006/relationships/hyperlink" Target="https://www.uis.edu.co/intranet/calidad/documentos/BIBLIOTECA/PROCEDIMIENTOS/PBI.09.pdf" TargetMode="External"/><Relationship Id="rId38" Type="http://schemas.openxmlformats.org/officeDocument/2006/relationships/hyperlink" Target="https://www.uis.edu.co/intranet/calidad/documentos/BIBLIOTECA/GUIAS/GBI.01.pdf" TargetMode="External"/><Relationship Id="rId46" Type="http://schemas.openxmlformats.org/officeDocument/2006/relationships/hyperlink" Target="https://www.dropbox.com/s/bc1oxr9byctr8ol/Lamadas%20Biblioteca%20-%20matriculados%202022-1%2012-05-22%20%281%29.xlsx?dl=0" TargetMode="External"/><Relationship Id="rId59" Type="http://schemas.openxmlformats.org/officeDocument/2006/relationships/hyperlink" Target="https://www.uis.edu.co/intranet/calidad/documentos/BIBLIOTECA/MANUALES/MBI.02.pdf" TargetMode="External"/><Relationship Id="rId67" Type="http://schemas.openxmlformats.org/officeDocument/2006/relationships/vmlDrawing" Target="../drawings/vmlDrawing15.vml"/><Relationship Id="rId20" Type="http://schemas.openxmlformats.org/officeDocument/2006/relationships/hyperlink" Target="../../../../../../:f:/g/personal/sanjulpe_uis_edu_co/EqLinU_fBu9Es_m4QFuUZMsBTD7dvpUtrN3u8KzsNADdYQ?e=tCQfT4" TargetMode="External"/><Relationship Id="rId41" Type="http://schemas.openxmlformats.org/officeDocument/2006/relationships/hyperlink" Target="http://tangara.uis.edu.co/" TargetMode="External"/><Relationship Id="rId54" Type="http://schemas.openxmlformats.org/officeDocument/2006/relationships/hyperlink" Target="https://www.uis.edu.co/intranet/documentos/rrhh/manualFuncionesNoProfesionales.pdf" TargetMode="External"/><Relationship Id="rId62" Type="http://schemas.openxmlformats.org/officeDocument/2006/relationships/hyperlink" Target="https://www.uis.edu.co/intranet/calidad/documentos/BIBLIOTECA/GUIAS/GBI.02.pdf"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7.xml"/><Relationship Id="rId1" Type="http://schemas.openxmlformats.org/officeDocument/2006/relationships/hyperlink" Target="https://uis.edu.co/uis-dsi-es/" TargetMode="External"/><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8.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9.xml.rels><?xml version="1.0" encoding="UTF-8" standalone="yes"?>
<Relationships xmlns="http://schemas.openxmlformats.org/package/2006/relationships"><Relationship Id="rId8" Type="http://schemas.openxmlformats.org/officeDocument/2006/relationships/hyperlink" Target="https://mailuis-my.sharepoint.com/:w:/r/personal/sanjulpe_uis_edu_co/_layouts/15/Doc.aspx?sourcedoc=%7B61315C5B-C53B-45CD-8FEC-8531CCF79D34%7D&amp;file=EVIDENCIAS%20CONTROLES%20MAPA%20DE%20RIESGOS.docx&amp;action=default&amp;mobileredirect=true" TargetMode="External"/><Relationship Id="rId13" Type="http://schemas.openxmlformats.org/officeDocument/2006/relationships/hyperlink" Target="https://mailuis-my.sharepoint.com/:f:/g/personal/sanjulpe_uis_edu_co/EowL8oXCzB1NmJiGmJatpaMBORPH1vOfwqvnVf65o9VBFw?e=E6yYVA" TargetMode="External"/><Relationship Id="rId18" Type="http://schemas.openxmlformats.org/officeDocument/2006/relationships/comments" Target="../comments20.xml"/><Relationship Id="rId3" Type="http://schemas.openxmlformats.org/officeDocument/2006/relationships/hyperlink" Target="https://mailuis-my.sharepoint.com/:w:/r/personal/sanjulpe_uis_edu_co/_layouts/15/Doc.aspx?sourcedoc=%7B61315C5B-C53B-45CD-8FEC-8531CCF79D34%7D&amp;file=EVIDENCIAS%20CONTROLES%20MAPA%20DE%20RIESGOS.docx&amp;action=default&amp;mobileredirect=true" TargetMode="External"/><Relationship Id="rId7" Type="http://schemas.openxmlformats.org/officeDocument/2006/relationships/hyperlink" Target="https://mailuis-my.sharepoint.com/:w:/r/personal/sanjulpe_uis_edu_co/_layouts/15/Doc.aspx?sourcedoc=%7B61315C5B-C53B-45CD-8FEC-8531CCF79D34%7D&amp;file=EVIDENCIAS%20CONTROLES%20MAPA%20DE%20RIESGOS.docx&amp;action=default&amp;mobileredirect=true" TargetMode="External"/><Relationship Id="rId12" Type="http://schemas.openxmlformats.org/officeDocument/2006/relationships/hyperlink" Target="https://mailuis-my.sharepoint.com/:f:/g/personal/sanjulpe_uis_edu_co/EmbzuSQCUHJGpBs3ymAtkV4BeRoQw_J8DnYSE6g1AA9guQ?e=WeQe5C" TargetMode="External"/><Relationship Id="rId17" Type="http://schemas.openxmlformats.org/officeDocument/2006/relationships/vmlDrawing" Target="../drawings/vmlDrawing20.vml"/><Relationship Id="rId2" Type="http://schemas.openxmlformats.org/officeDocument/2006/relationships/hyperlink" Target="https://mailuis-my.sharepoint.com/:w:/r/personal/sanjulpe_uis_edu_co/_layouts/15/Doc.aspx?sourcedoc=%7B61315C5B-C53B-45CD-8FEC-8531CCF79D34%7D&amp;file=EVIDENCIAS%20CONTROLES%20MAPA%20DE%20RIESGOS.docx&amp;action=default&amp;mobileredirect=true" TargetMode="External"/><Relationship Id="rId16" Type="http://schemas.openxmlformats.org/officeDocument/2006/relationships/drawing" Target="../drawings/drawing29.xml"/><Relationship Id="rId1" Type="http://schemas.openxmlformats.org/officeDocument/2006/relationships/hyperlink" Target="https://mailuis-my.sharepoint.com/:w:/r/personal/sanjulpe_uis_edu_co/_layouts/15/Doc.aspx?sourcedoc=%7B61315C5B-C53B-45CD-8FEC-8531CCF79D34%7D&amp;file=EVIDENCIAS%20CONTROLES%20MAPA%20DE%20RIESGOS.docx&amp;action=default&amp;mobileredirect=true" TargetMode="External"/><Relationship Id="rId6" Type="http://schemas.openxmlformats.org/officeDocument/2006/relationships/hyperlink" Target="https://mailuis-my.sharepoint.com/:w:/r/personal/sanjulpe_uis_edu_co/_layouts/15/Doc.aspx?sourcedoc=%7B61315C5B-C53B-45CD-8FEC-8531CCF79D34%7D&amp;file=EVIDENCIAS%20CONTROLES%20MAPA%20DE%20RIESGOS.docx&amp;action=default&amp;mobileredirect=true" TargetMode="External"/><Relationship Id="rId11" Type="http://schemas.openxmlformats.org/officeDocument/2006/relationships/hyperlink" Target="https://mailuis-my.sharepoint.com/:f:/g/personal/sanjulpe_uis_edu_co/EqOsm41E4v5DrbOxM_37ov4BprLgr8BnOjss-L6AT2tqgA?e=dUGajc" TargetMode="External"/><Relationship Id="rId5" Type="http://schemas.openxmlformats.org/officeDocument/2006/relationships/hyperlink" Target="https://mailuis-my.sharepoint.com/:w:/r/personal/sanjulpe_uis_edu_co/_layouts/15/Doc.aspx?sourcedoc=%7B61315C5B-C53B-45CD-8FEC-8531CCF79D34%7D&amp;file=EVIDENCIAS%20CONTROLES%20MAPA%20DE%20RIESGOS.docx&amp;action=default&amp;mobileredirect=true" TargetMode="External"/><Relationship Id="rId15" Type="http://schemas.openxmlformats.org/officeDocument/2006/relationships/printerSettings" Target="../printerSettings/printerSettings20.bin"/><Relationship Id="rId10" Type="http://schemas.openxmlformats.org/officeDocument/2006/relationships/hyperlink" Target="https://mailuis-my.sharepoint.com/:w:/r/personal/sanjulpe_uis_edu_co/_layouts/15/Doc.aspx?sourcedoc=%7B61315C5B-C53B-45CD-8FEC-8531CCF79D34%7D&amp;file=EVIDENCIAS%20CONTROLES%20MAPA%20DE%20RIESGOS.docx&amp;action=default&amp;mobileredirect=true" TargetMode="External"/><Relationship Id="rId4" Type="http://schemas.openxmlformats.org/officeDocument/2006/relationships/hyperlink" Target="https://mailuis-my.sharepoint.com/:w:/r/personal/sanjulpe_uis_edu_co/_layouts/15/Doc.aspx?sourcedoc=%7B61315C5B-C53B-45CD-8FEC-8531CCF79D34%7D&amp;file=EVIDENCIAS%20CONTROLES%20MAPA%20DE%20RIESGOS.docx&amp;action=default&amp;mobileredirect=true" TargetMode="External"/><Relationship Id="rId9" Type="http://schemas.openxmlformats.org/officeDocument/2006/relationships/hyperlink" Target="https://mailuis-my.sharepoint.com/:w:/r/personal/sanjulpe_uis_edu_co/_layouts/15/Doc.aspx?sourcedoc=%7B61315C5B-C53B-45CD-8FEC-8531CCF79D34%7D&amp;file=EVIDENCIAS%20CONTROLES%20MAPA%20DE%20RIESGOS.docx&amp;action=default&amp;mobileredirect=true" TargetMode="External"/><Relationship Id="rId14" Type="http://schemas.openxmlformats.org/officeDocument/2006/relationships/hyperlink" Target="https://mailuis-my.sharepoint.com/:w:/r/personal/sanjulpe_uis_edu_co/_layouts/15/Doc.aspx?sourcedoc=%7B61315C5B-C53B-45CD-8FEC-8531CCF79D34%7D&amp;file=EVIDENCIAS%20CONTROLES%20MAPA%20DE%20RIESGOS.docx&amp;action=default&amp;mobileredirect=true"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uis.edu.co/intranet/calidad/mapa.html"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0.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1.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2.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3.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4.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5.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59"/>
  <sheetViews>
    <sheetView showGridLines="0" topLeftCell="A25" zoomScaleNormal="100" workbookViewId="0">
      <selection activeCell="D58" sqref="D58"/>
    </sheetView>
  </sheetViews>
  <sheetFormatPr baseColWidth="10" defaultColWidth="11.42578125" defaultRowHeight="15" x14ac:dyDescent="0.25"/>
  <cols>
    <col min="1" max="1" width="3.7109375" style="5" customWidth="1"/>
    <col min="2" max="2" width="2.7109375" style="465" bestFit="1" customWidth="1"/>
    <col min="3" max="3" width="4.7109375" style="5" customWidth="1"/>
    <col min="4" max="4" width="101" style="5" customWidth="1"/>
    <col min="5" max="5" width="2" style="5" customWidth="1"/>
    <col min="6" max="16384" width="11.42578125" style="5"/>
  </cols>
  <sheetData>
    <row r="1" spans="1:5" ht="49.5" customHeight="1" x14ac:dyDescent="0.25">
      <c r="A1" s="6"/>
      <c r="B1" s="728" t="s">
        <v>0</v>
      </c>
      <c r="C1" s="728"/>
      <c r="D1" s="729"/>
      <c r="E1" s="6"/>
    </row>
    <row r="2" spans="1:5" ht="25.5" customHeight="1" x14ac:dyDescent="0.25">
      <c r="A2" s="6"/>
      <c r="B2" s="726" t="s">
        <v>3373</v>
      </c>
      <c r="C2" s="726"/>
      <c r="D2" s="727"/>
      <c r="E2" s="6"/>
    </row>
    <row r="3" spans="1:5" ht="6" customHeight="1" x14ac:dyDescent="0.25">
      <c r="A3" s="6"/>
      <c r="B3" s="12"/>
      <c r="C3" s="1"/>
      <c r="D3" s="1"/>
      <c r="E3" s="6"/>
    </row>
    <row r="4" spans="1:5" x14ac:dyDescent="0.25">
      <c r="A4" s="6"/>
      <c r="B4" s="12"/>
      <c r="C4" s="1"/>
      <c r="D4" s="1"/>
      <c r="E4" s="6"/>
    </row>
    <row r="5" spans="1:5" x14ac:dyDescent="0.25">
      <c r="A5" s="6"/>
      <c r="B5" s="12"/>
      <c r="C5" s="1"/>
      <c r="D5" s="1"/>
      <c r="E5" s="6"/>
    </row>
    <row r="6" spans="1:5" x14ac:dyDescent="0.25">
      <c r="A6" s="6"/>
      <c r="B6" s="12"/>
      <c r="C6" s="1"/>
      <c r="D6" s="1"/>
      <c r="E6" s="6"/>
    </row>
    <row r="7" spans="1:5" x14ac:dyDescent="0.25">
      <c r="A7" s="6"/>
      <c r="B7" s="12"/>
      <c r="C7" s="1"/>
      <c r="D7" s="1"/>
      <c r="E7" s="6"/>
    </row>
    <row r="8" spans="1:5" x14ac:dyDescent="0.25">
      <c r="A8" s="6"/>
      <c r="B8" s="12"/>
      <c r="C8" s="1"/>
      <c r="D8" s="1"/>
      <c r="E8" s="6"/>
    </row>
    <row r="9" spans="1:5" x14ac:dyDescent="0.25">
      <c r="A9" s="6"/>
      <c r="B9" s="12"/>
      <c r="C9" s="1"/>
      <c r="D9" s="1"/>
      <c r="E9" s="6"/>
    </row>
    <row r="10" spans="1:5" x14ac:dyDescent="0.25">
      <c r="A10" s="6"/>
      <c r="B10" s="12"/>
      <c r="C10" s="1"/>
      <c r="D10" s="1"/>
      <c r="E10" s="6"/>
    </row>
    <row r="11" spans="1:5" x14ac:dyDescent="0.25">
      <c r="A11" s="6"/>
      <c r="B11" s="12"/>
      <c r="C11" s="1"/>
      <c r="D11" s="1"/>
      <c r="E11" s="6"/>
    </row>
    <row r="12" spans="1:5" x14ac:dyDescent="0.25">
      <c r="A12" s="6"/>
      <c r="B12" s="725" t="s">
        <v>1</v>
      </c>
      <c r="C12" s="725"/>
      <c r="D12" s="725"/>
      <c r="E12" s="6"/>
    </row>
    <row r="13" spans="1:5" ht="7.5" customHeight="1" x14ac:dyDescent="0.25">
      <c r="A13" s="6"/>
      <c r="B13" s="41"/>
      <c r="C13" s="41"/>
      <c r="D13" s="41"/>
      <c r="E13" s="6"/>
    </row>
    <row r="14" spans="1:5" x14ac:dyDescent="0.25">
      <c r="A14" s="6"/>
      <c r="B14" s="12">
        <v>1</v>
      </c>
      <c r="C14" s="731" t="s">
        <v>2</v>
      </c>
      <c r="D14" s="731"/>
      <c r="E14" s="6"/>
    </row>
    <row r="15" spans="1:5" ht="6.75" customHeight="1" x14ac:dyDescent="0.25">
      <c r="A15" s="6"/>
      <c r="B15" s="12"/>
      <c r="C15" s="19"/>
      <c r="D15" s="19"/>
      <c r="E15" s="6"/>
    </row>
    <row r="16" spans="1:5" x14ac:dyDescent="0.25">
      <c r="A16" s="6"/>
      <c r="B16" s="12">
        <v>2</v>
      </c>
      <c r="C16" s="731" t="s">
        <v>3</v>
      </c>
      <c r="D16" s="731"/>
      <c r="E16" s="6"/>
    </row>
    <row r="17" spans="1:5" ht="6.75" customHeight="1" x14ac:dyDescent="0.25">
      <c r="A17" s="6"/>
      <c r="B17" s="12"/>
      <c r="C17" s="19"/>
      <c r="D17" s="19"/>
      <c r="E17" s="6"/>
    </row>
    <row r="18" spans="1:5" x14ac:dyDescent="0.25">
      <c r="A18" s="6"/>
      <c r="B18" s="12">
        <v>3</v>
      </c>
      <c r="C18" s="730" t="s">
        <v>4</v>
      </c>
      <c r="D18" s="730"/>
      <c r="E18" s="6"/>
    </row>
    <row r="19" spans="1:5" x14ac:dyDescent="0.25">
      <c r="A19" s="6"/>
      <c r="B19" s="12"/>
      <c r="C19" s="19">
        <v>3.1</v>
      </c>
      <c r="D19" s="705" t="s">
        <v>5</v>
      </c>
      <c r="E19" s="6"/>
    </row>
    <row r="20" spans="1:5" x14ac:dyDescent="0.25">
      <c r="A20" s="6"/>
      <c r="B20" s="12"/>
      <c r="C20" s="19">
        <v>3.2</v>
      </c>
      <c r="D20" s="705" t="s">
        <v>6</v>
      </c>
      <c r="E20" s="6"/>
    </row>
    <row r="21" spans="1:5" x14ac:dyDescent="0.25">
      <c r="A21" s="6"/>
      <c r="B21" s="12"/>
      <c r="C21" s="19">
        <v>3.3</v>
      </c>
      <c r="D21" s="705" t="s">
        <v>7</v>
      </c>
      <c r="E21" s="6"/>
    </row>
    <row r="22" spans="1:5" ht="6.75" customHeight="1" x14ac:dyDescent="0.25">
      <c r="A22" s="6"/>
      <c r="B22" s="12"/>
      <c r="C22" s="19"/>
      <c r="D22" s="19"/>
      <c r="E22" s="6"/>
    </row>
    <row r="23" spans="1:5" x14ac:dyDescent="0.25">
      <c r="A23" s="6"/>
      <c r="B23" s="12">
        <v>4</v>
      </c>
      <c r="C23" s="731" t="s">
        <v>8</v>
      </c>
      <c r="D23" s="731"/>
      <c r="E23" s="6"/>
    </row>
    <row r="24" spans="1:5" ht="6.75" customHeight="1" x14ac:dyDescent="0.25">
      <c r="A24" s="6"/>
      <c r="B24" s="12"/>
      <c r="C24" s="19"/>
      <c r="D24" s="19"/>
      <c r="E24" s="6"/>
    </row>
    <row r="25" spans="1:5" x14ac:dyDescent="0.25">
      <c r="A25" s="6"/>
      <c r="B25" s="12">
        <v>5</v>
      </c>
      <c r="C25" s="731" t="s">
        <v>9</v>
      </c>
      <c r="D25" s="731"/>
      <c r="E25" s="6"/>
    </row>
    <row r="26" spans="1:5" ht="6.75" customHeight="1" x14ac:dyDescent="0.25">
      <c r="A26" s="6"/>
      <c r="B26" s="12"/>
      <c r="C26" s="19"/>
      <c r="D26" s="19"/>
      <c r="E26" s="6"/>
    </row>
    <row r="27" spans="1:5" ht="21.75" customHeight="1" x14ac:dyDescent="0.25">
      <c r="A27" s="6"/>
      <c r="B27" s="12">
        <v>6</v>
      </c>
      <c r="C27" s="731" t="s">
        <v>3977</v>
      </c>
      <c r="D27" s="731"/>
      <c r="E27" s="6"/>
    </row>
    <row r="28" spans="1:5" x14ac:dyDescent="0.25">
      <c r="A28" s="6"/>
      <c r="B28" s="12">
        <v>7</v>
      </c>
      <c r="C28" s="733" t="s">
        <v>10</v>
      </c>
      <c r="D28" s="733"/>
      <c r="E28" s="6"/>
    </row>
    <row r="29" spans="1:5" ht="6.75" customHeight="1" x14ac:dyDescent="0.25">
      <c r="A29" s="6"/>
      <c r="B29" s="12"/>
      <c r="C29" s="1"/>
      <c r="D29" s="1"/>
      <c r="E29" s="6"/>
    </row>
    <row r="30" spans="1:5" x14ac:dyDescent="0.25">
      <c r="A30" s="6"/>
      <c r="B30" s="732" t="s">
        <v>11</v>
      </c>
      <c r="C30" s="732"/>
      <c r="D30" s="732"/>
      <c r="E30" s="6"/>
    </row>
    <row r="31" spans="1:5" ht="3.75" customHeight="1" x14ac:dyDescent="0.25">
      <c r="A31" s="6"/>
      <c r="B31" s="12"/>
      <c r="C31" s="2"/>
      <c r="D31" s="3"/>
      <c r="E31" s="6"/>
    </row>
    <row r="32" spans="1:5" ht="48.75" customHeight="1" x14ac:dyDescent="0.25">
      <c r="A32" s="6"/>
      <c r="B32" s="723" t="s">
        <v>12</v>
      </c>
      <c r="C32" s="723"/>
      <c r="D32" s="723"/>
      <c r="E32" s="6"/>
    </row>
    <row r="33" spans="1:5" x14ac:dyDescent="0.25">
      <c r="A33" s="6"/>
      <c r="B33" s="724"/>
      <c r="C33" s="724"/>
      <c r="D33" s="724"/>
      <c r="E33" s="6"/>
    </row>
    <row r="34" spans="1:5" x14ac:dyDescent="0.25">
      <c r="A34" s="6"/>
      <c r="B34" s="12"/>
      <c r="C34" s="4">
        <v>1</v>
      </c>
      <c r="D34" s="706" t="s">
        <v>13</v>
      </c>
      <c r="E34" s="6"/>
    </row>
    <row r="35" spans="1:5" x14ac:dyDescent="0.25">
      <c r="A35" s="6"/>
      <c r="B35" s="12"/>
      <c r="C35" s="4">
        <v>2</v>
      </c>
      <c r="D35" s="706" t="s">
        <v>14</v>
      </c>
      <c r="E35" s="6"/>
    </row>
    <row r="36" spans="1:5" x14ac:dyDescent="0.25">
      <c r="A36" s="6"/>
      <c r="B36" s="12"/>
      <c r="C36" s="4">
        <v>3</v>
      </c>
      <c r="D36" s="706" t="s">
        <v>15</v>
      </c>
      <c r="E36" s="6"/>
    </row>
    <row r="37" spans="1:5" x14ac:dyDescent="0.25">
      <c r="A37" s="6"/>
      <c r="B37" s="12"/>
      <c r="C37" s="4">
        <v>4</v>
      </c>
      <c r="D37" s="706" t="s">
        <v>16</v>
      </c>
      <c r="E37" s="6"/>
    </row>
    <row r="38" spans="1:5" x14ac:dyDescent="0.25">
      <c r="A38" s="6"/>
      <c r="B38" s="12"/>
      <c r="C38" s="4">
        <v>5</v>
      </c>
      <c r="D38" s="706" t="s">
        <v>17</v>
      </c>
      <c r="E38" s="6"/>
    </row>
    <row r="39" spans="1:5" x14ac:dyDescent="0.25">
      <c r="A39" s="6"/>
      <c r="B39" s="12"/>
      <c r="C39" s="4">
        <v>6</v>
      </c>
      <c r="D39" s="706" t="s">
        <v>18</v>
      </c>
      <c r="E39" s="6"/>
    </row>
    <row r="40" spans="1:5" x14ac:dyDescent="0.25">
      <c r="A40" s="6"/>
      <c r="B40" s="12"/>
      <c r="C40" s="4">
        <v>7</v>
      </c>
      <c r="D40" s="706" t="s">
        <v>19</v>
      </c>
      <c r="E40" s="6"/>
    </row>
    <row r="41" spans="1:5" x14ac:dyDescent="0.25">
      <c r="A41" s="6"/>
      <c r="B41" s="12"/>
      <c r="C41" s="4">
        <v>7.1</v>
      </c>
      <c r="D41" s="706" t="s">
        <v>20</v>
      </c>
      <c r="E41" s="6"/>
    </row>
    <row r="42" spans="1:5" x14ac:dyDescent="0.25">
      <c r="A42" s="6"/>
      <c r="B42" s="12"/>
      <c r="C42" s="4">
        <v>7.2</v>
      </c>
      <c r="D42" s="706" t="s">
        <v>21</v>
      </c>
      <c r="E42" s="6"/>
    </row>
    <row r="43" spans="1:5" x14ac:dyDescent="0.25">
      <c r="A43" s="6"/>
      <c r="B43" s="12"/>
      <c r="C43" s="4">
        <v>8</v>
      </c>
      <c r="D43" s="706" t="s">
        <v>22</v>
      </c>
      <c r="E43" s="6"/>
    </row>
    <row r="44" spans="1:5" x14ac:dyDescent="0.25">
      <c r="A44" s="6"/>
      <c r="B44" s="12"/>
      <c r="C44" s="4">
        <v>9</v>
      </c>
      <c r="D44" s="706" t="s">
        <v>23</v>
      </c>
      <c r="E44" s="6"/>
    </row>
    <row r="45" spans="1:5" x14ac:dyDescent="0.25">
      <c r="A45" s="6"/>
      <c r="B45" s="12"/>
      <c r="C45" s="4">
        <v>10</v>
      </c>
      <c r="D45" s="706" t="s">
        <v>24</v>
      </c>
      <c r="E45" s="6"/>
    </row>
    <row r="46" spans="1:5" x14ac:dyDescent="0.25">
      <c r="A46" s="6"/>
      <c r="B46" s="12"/>
      <c r="C46" s="4">
        <v>11</v>
      </c>
      <c r="D46" s="706" t="s">
        <v>25</v>
      </c>
      <c r="E46" s="6"/>
    </row>
    <row r="47" spans="1:5" x14ac:dyDescent="0.25">
      <c r="A47" s="6"/>
      <c r="B47" s="12"/>
      <c r="C47" s="4">
        <v>12</v>
      </c>
      <c r="D47" s="706" t="s">
        <v>26</v>
      </c>
      <c r="E47" s="6"/>
    </row>
    <row r="48" spans="1:5" x14ac:dyDescent="0.25">
      <c r="A48" s="6"/>
      <c r="B48" s="12"/>
      <c r="C48" s="4">
        <v>13</v>
      </c>
      <c r="D48" s="706" t="s">
        <v>27</v>
      </c>
      <c r="E48" s="6"/>
    </row>
    <row r="49" spans="1:5" x14ac:dyDescent="0.25">
      <c r="A49" s="6"/>
      <c r="B49" s="12"/>
      <c r="C49" s="4">
        <v>14</v>
      </c>
      <c r="D49" s="706" t="s">
        <v>28</v>
      </c>
      <c r="E49" s="6"/>
    </row>
    <row r="50" spans="1:5" x14ac:dyDescent="0.25">
      <c r="A50" s="6"/>
      <c r="B50" s="12"/>
      <c r="C50" s="4">
        <v>15</v>
      </c>
      <c r="D50" s="706" t="s">
        <v>29</v>
      </c>
      <c r="E50" s="6"/>
    </row>
    <row r="51" spans="1:5" x14ac:dyDescent="0.25">
      <c r="A51" s="6"/>
      <c r="B51" s="12"/>
      <c r="C51" s="4">
        <v>16</v>
      </c>
      <c r="D51" s="706" t="s">
        <v>30</v>
      </c>
      <c r="E51" s="6"/>
    </row>
    <row r="52" spans="1:5" x14ac:dyDescent="0.25">
      <c r="A52" s="6"/>
      <c r="B52" s="12"/>
      <c r="C52" s="4">
        <v>17</v>
      </c>
      <c r="D52" s="706" t="s">
        <v>31</v>
      </c>
      <c r="E52" s="6"/>
    </row>
    <row r="53" spans="1:5" x14ac:dyDescent="0.25">
      <c r="A53" s="6"/>
      <c r="B53" s="12"/>
      <c r="C53" s="4">
        <v>18</v>
      </c>
      <c r="D53" s="706" t="s">
        <v>32</v>
      </c>
      <c r="E53" s="6"/>
    </row>
    <row r="54" spans="1:5" x14ac:dyDescent="0.25">
      <c r="A54" s="6"/>
      <c r="B54" s="12"/>
      <c r="C54" s="4">
        <v>19</v>
      </c>
      <c r="D54" s="706" t="s">
        <v>33</v>
      </c>
      <c r="E54" s="6"/>
    </row>
    <row r="55" spans="1:5" x14ac:dyDescent="0.25">
      <c r="A55" s="6"/>
      <c r="B55" s="12"/>
      <c r="C55" s="4">
        <v>20</v>
      </c>
      <c r="D55" s="706" t="s">
        <v>34</v>
      </c>
      <c r="E55" s="6"/>
    </row>
    <row r="56" spans="1:5" x14ac:dyDescent="0.25">
      <c r="A56" s="6"/>
      <c r="B56" s="12"/>
      <c r="C56" s="4">
        <v>21</v>
      </c>
      <c r="D56" s="706" t="s">
        <v>35</v>
      </c>
      <c r="E56" s="6"/>
    </row>
    <row r="57" spans="1:5" x14ac:dyDescent="0.25">
      <c r="A57" s="6"/>
      <c r="B57" s="12"/>
      <c r="C57" s="4">
        <v>22</v>
      </c>
      <c r="D57" s="706" t="s">
        <v>36</v>
      </c>
      <c r="E57" s="6"/>
    </row>
    <row r="58" spans="1:5" x14ac:dyDescent="0.25">
      <c r="A58" s="6"/>
      <c r="B58" s="12"/>
      <c r="C58" s="4">
        <v>23</v>
      </c>
      <c r="D58" s="707" t="s">
        <v>37</v>
      </c>
      <c r="E58" s="6"/>
    </row>
    <row r="59" spans="1:5" x14ac:dyDescent="0.25">
      <c r="A59" s="6"/>
      <c r="B59" s="579"/>
      <c r="C59" s="6"/>
      <c r="D59" s="6"/>
      <c r="E59" s="6"/>
    </row>
  </sheetData>
  <mergeCells count="13">
    <mergeCell ref="B32:D32"/>
    <mergeCell ref="B33:D33"/>
    <mergeCell ref="B12:D12"/>
    <mergeCell ref="B2:D2"/>
    <mergeCell ref="B1:D1"/>
    <mergeCell ref="C18:D18"/>
    <mergeCell ref="C14:D14"/>
    <mergeCell ref="C25:D25"/>
    <mergeCell ref="C23:D23"/>
    <mergeCell ref="C16:D16"/>
    <mergeCell ref="B30:D30"/>
    <mergeCell ref="C28:D28"/>
    <mergeCell ref="C27:D27"/>
  </mergeCells>
  <hyperlinks>
    <hyperlink ref="D34" location="'Dirección Institucional '!A1" display="Mapa de Riesgos Dirección Institucional "/>
    <hyperlink ref="D35" location="'Planeación '!A1" display="Mapa de Riesgos Planeación Institucional"/>
    <hyperlink ref="D36" location="'Seguimiento Institucional '!A1" display="Mapa de Riesgos Seguimiento Institucional"/>
    <hyperlink ref="D37" location="'G. Calidad Acad.'!A1" display="Mapa de Riesgos Gestión de la Calidad Académica"/>
    <hyperlink ref="D38" location="'Formación '!A1" display="Mapa de Riesgos Formación"/>
    <hyperlink ref="D39" location="'Investigación '!A1" display="Mapa de Riesgos Investigación"/>
    <hyperlink ref="D40" location="'Extensión '!A1" display="Mapa de Riesgos Extensión"/>
    <hyperlink ref="D41" location="'Consultorio Jurídico '!A1" display="Mapa de Riesgos Consultorio Jurídico"/>
    <hyperlink ref="D42" location="'Instituto de Lenguas '!A1" display="Mapa de Riesgos Instituto de Lenguas "/>
    <hyperlink ref="D43" location="Admisiones!A1" display="Mapa de Riesgos Admisiones y Registro Académico"/>
    <hyperlink ref="D44" location="'Contratación '!A1" display="Mapa de Riesgos Contratación"/>
    <hyperlink ref="D45" location="'Jurídico '!A1" display="Mapa de Riesgos Jurídico"/>
    <hyperlink ref="D46" location="'R. Exteriores'!A1" display="Mapa de Riesgos Relaciones Exteriores"/>
    <hyperlink ref="D47" location="Biblioteca!A1" display="Mapa de Riesgos Biblioteca"/>
    <hyperlink ref="D48" location="'Financiero '!A1" display="Mapa de Riesgos Financiero"/>
    <hyperlink ref="D49" location="'Publicaciones '!A1" display="Mapa de Riesgos Publicaciones"/>
    <hyperlink ref="D50" location="'Sistemas I y T'!A1" display="Mapa de Riesgos Servicios Informáticos y de Telecomunicaciones"/>
    <hyperlink ref="D51" location="'Bienestar '!A1" display="Mapa de Riesgos Bienestar Estudiantil"/>
    <hyperlink ref="D52" location="'G. Cultural '!A1" display="Mapa de Riesgos Gestión Cultural"/>
    <hyperlink ref="D53" location="'Recursos Físicos '!A1" display="Mapa de Riesgos Recursos Físicos"/>
    <hyperlink ref="D54" location="'Talento Humano '!A1" display="Mapa de Riesgos Talento Humano"/>
    <hyperlink ref="D55" location="'Comunicación I'!A1" display="Mapa de Riesgos Comunicación Institucional"/>
    <hyperlink ref="D56" location="'G. Documental '!A1" display="Mapa de Riesgos Gestión Documental"/>
    <hyperlink ref="D57" location="'R. Tecnológicos '!A1" display="Mapa de Riesgos Recursos Tecnológicos"/>
    <hyperlink ref="D58" location="UISALUD!A1" display="Mapa de Riesgos UISALUD"/>
    <hyperlink ref="D19" location="'Procesos UIS '!A1" display="Procesos de la Universidad "/>
    <hyperlink ref="D20" location="'Consolidado Seguimiento'!A1" display="Consolidado Seguimiento acciones Mapas de riesgos "/>
    <hyperlink ref="D21" location="'Comparativo '!A1" display="Comparativo ejecución de acciones (jul 2017 - jun 2018) vs (jul 2018 - jun 2019)"/>
    <hyperlink ref="C16:D16" location="'Objetivo - Metodología '!A1" display="Metodología "/>
    <hyperlink ref="C14:D14" location="'Objetivo - Metodología '!A1" display="Objetivo "/>
    <hyperlink ref="C23:D23" location="Madurez!A1" display="Administración de riesgos UIS vs Guía de administración de riesgos DAFP "/>
    <hyperlink ref="C25:D25" location="'A. Mejorar'!A1" display="Aspectos por mejorar en la administración de riesgos "/>
    <hyperlink ref="C28:D28" location="'Informe general '!A1" display="Informe general "/>
    <hyperlink ref="C27:D27" location="'MR Consolidado '!A1" display="Mapas de riesgos consolidado Institucional "/>
  </hyperlinks>
  <pageMargins left="0.7" right="0.7" top="0.75" bottom="0.75" header="0.3" footer="0.3"/>
  <pageSetup scale="77"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71"/>
  <sheetViews>
    <sheetView showGridLines="0" tabSelected="1" zoomScaleNormal="100" workbookViewId="0">
      <selection activeCell="H52" sqref="H52:O57"/>
    </sheetView>
  </sheetViews>
  <sheetFormatPr baseColWidth="10" defaultColWidth="11.42578125" defaultRowHeight="15" x14ac:dyDescent="0.25"/>
  <cols>
    <col min="1" max="1" width="4" style="5" customWidth="1"/>
    <col min="2" max="2" width="6" style="20" customWidth="1"/>
    <col min="3" max="3" width="4.28515625" style="20" customWidth="1"/>
    <col min="4" max="4" width="10.28515625" style="5" customWidth="1"/>
    <col min="5" max="5" width="16" style="5" customWidth="1"/>
    <col min="6" max="6" width="19.85546875" style="465" customWidth="1"/>
    <col min="7" max="7" width="1.7109375" style="5" customWidth="1"/>
    <col min="8" max="8" width="10.85546875" style="5" customWidth="1"/>
    <col min="9" max="9" width="1.7109375" style="5" customWidth="1"/>
    <col min="10" max="11" width="18" style="5" customWidth="1"/>
    <col min="12" max="12" width="9.85546875" style="5" customWidth="1"/>
    <col min="13" max="13" width="24.7109375" style="5" customWidth="1"/>
    <col min="14" max="15" width="18" style="5" customWidth="1"/>
    <col min="16" max="16" width="4" style="5" customWidth="1"/>
    <col min="17" max="16384" width="11.42578125" style="5"/>
  </cols>
  <sheetData>
    <row r="1" spans="1:16" ht="48.75" customHeight="1" x14ac:dyDescent="0.25">
      <c r="A1" s="1"/>
      <c r="B1" s="728" t="str">
        <f>Contenido!$B$1</f>
        <v xml:space="preserve">INFORME DE SEGUIMIENTO 
ADMINISTRACIÓN DE RIESGOS </v>
      </c>
      <c r="C1" s="728"/>
      <c r="D1" s="728"/>
      <c r="E1" s="728"/>
      <c r="F1" s="728"/>
      <c r="G1" s="728"/>
      <c r="H1" s="728"/>
      <c r="I1" s="728"/>
      <c r="J1" s="728"/>
      <c r="K1" s="728"/>
      <c r="L1" s="728"/>
      <c r="M1" s="728"/>
      <c r="N1" s="728"/>
      <c r="O1" s="728"/>
      <c r="P1" s="1"/>
    </row>
    <row r="2" spans="1:16" ht="20.25" x14ac:dyDescent="0.25">
      <c r="A2" s="1"/>
      <c r="B2" s="726" t="str">
        <f>Contenido!$B$2</f>
        <v>2021 -  2022</v>
      </c>
      <c r="C2" s="726"/>
      <c r="D2" s="726"/>
      <c r="E2" s="726"/>
      <c r="F2" s="726"/>
      <c r="G2" s="726"/>
      <c r="H2" s="726"/>
      <c r="I2" s="726"/>
      <c r="J2" s="726"/>
      <c r="K2" s="726"/>
      <c r="L2" s="726"/>
      <c r="M2" s="726"/>
      <c r="N2" s="726"/>
      <c r="O2" s="726"/>
      <c r="P2" s="1"/>
    </row>
    <row r="3" spans="1:16" x14ac:dyDescent="0.25">
      <c r="A3" s="1"/>
      <c r="B3" s="10"/>
      <c r="C3" s="10"/>
      <c r="D3" s="1"/>
      <c r="E3" s="1"/>
      <c r="F3" s="12"/>
      <c r="G3" s="1"/>
      <c r="H3" s="1"/>
      <c r="I3" s="1"/>
      <c r="J3" s="1"/>
      <c r="K3" s="1"/>
      <c r="L3" s="1"/>
      <c r="M3" s="1"/>
      <c r="N3" s="1"/>
      <c r="O3" s="1"/>
      <c r="P3" s="1"/>
    </row>
    <row r="4" spans="1:16" x14ac:dyDescent="0.25">
      <c r="A4" s="1"/>
      <c r="B4" s="10"/>
      <c r="C4" s="10"/>
      <c r="D4" s="1"/>
      <c r="E4" s="1"/>
      <c r="F4" s="12"/>
      <c r="G4" s="1"/>
      <c r="H4" s="1"/>
      <c r="I4" s="1"/>
      <c r="J4" s="1"/>
      <c r="K4" s="1"/>
      <c r="L4" s="1"/>
      <c r="M4" s="1"/>
      <c r="N4" s="1"/>
      <c r="O4" s="1"/>
      <c r="P4" s="1"/>
    </row>
    <row r="5" spans="1:16" x14ac:dyDescent="0.25">
      <c r="A5" s="1"/>
      <c r="B5" s="10"/>
      <c r="C5" s="10"/>
      <c r="D5" s="1"/>
      <c r="E5" s="1"/>
      <c r="F5" s="12"/>
      <c r="G5" s="1"/>
      <c r="H5" s="1"/>
      <c r="I5" s="1"/>
      <c r="J5" s="1"/>
      <c r="K5" s="1"/>
      <c r="L5" s="1"/>
      <c r="M5" s="1"/>
      <c r="N5" s="1"/>
      <c r="O5" s="1"/>
      <c r="P5" s="1"/>
    </row>
    <row r="6" spans="1:16" x14ac:dyDescent="0.25">
      <c r="A6" s="1"/>
      <c r="B6" s="10"/>
      <c r="C6" s="10"/>
      <c r="D6" s="1"/>
      <c r="E6" s="1"/>
      <c r="F6" s="12"/>
      <c r="G6" s="1"/>
      <c r="H6" s="1"/>
      <c r="I6" s="1"/>
      <c r="J6" s="1"/>
      <c r="K6" s="1"/>
      <c r="L6" s="1"/>
      <c r="M6" s="1"/>
      <c r="N6" s="1"/>
      <c r="O6" s="1"/>
      <c r="P6" s="1"/>
    </row>
    <row r="7" spans="1:16" x14ac:dyDescent="0.25">
      <c r="A7" s="1"/>
      <c r="B7" s="10"/>
      <c r="C7" s="10"/>
      <c r="D7" s="1"/>
      <c r="E7" s="1"/>
      <c r="F7" s="12"/>
      <c r="G7" s="1"/>
      <c r="H7" s="1"/>
      <c r="I7" s="1"/>
      <c r="J7" s="1"/>
      <c r="K7" s="1"/>
      <c r="L7" s="1"/>
      <c r="M7" s="1"/>
      <c r="N7" s="1"/>
      <c r="O7" s="1"/>
      <c r="P7" s="1"/>
    </row>
    <row r="8" spans="1:16" x14ac:dyDescent="0.25">
      <c r="A8" s="1"/>
      <c r="B8" s="10"/>
      <c r="C8" s="10"/>
      <c r="D8" s="1"/>
      <c r="E8" s="1"/>
      <c r="F8" s="12"/>
      <c r="G8" s="1"/>
      <c r="H8" s="1"/>
      <c r="I8" s="1"/>
      <c r="J8" s="1"/>
      <c r="K8" s="1"/>
      <c r="L8" s="1"/>
      <c r="M8" s="1"/>
      <c r="N8" s="1"/>
      <c r="O8" s="1"/>
      <c r="P8" s="1"/>
    </row>
    <row r="9" spans="1:16" x14ac:dyDescent="0.25">
      <c r="A9" s="1"/>
      <c r="B9" s="10"/>
      <c r="C9" s="10"/>
      <c r="D9" s="1"/>
      <c r="E9" s="1"/>
      <c r="F9" s="12"/>
      <c r="G9" s="1"/>
      <c r="H9" s="1"/>
      <c r="I9" s="1"/>
      <c r="J9" s="1"/>
      <c r="K9" s="1"/>
      <c r="L9" s="1"/>
      <c r="M9" s="1"/>
      <c r="N9" s="1"/>
      <c r="O9" s="1"/>
      <c r="P9" s="1"/>
    </row>
    <row r="10" spans="1:16" x14ac:dyDescent="0.25">
      <c r="A10" s="1"/>
      <c r="B10" s="10"/>
      <c r="C10" s="10"/>
      <c r="D10" s="1"/>
      <c r="E10" s="1"/>
      <c r="F10" s="12"/>
      <c r="G10" s="1"/>
      <c r="H10" s="1"/>
      <c r="I10" s="1"/>
      <c r="J10" s="1"/>
      <c r="K10" s="1"/>
      <c r="L10" s="1"/>
      <c r="M10" s="1"/>
      <c r="N10" s="1"/>
      <c r="O10" s="1"/>
      <c r="P10" s="1"/>
    </row>
    <row r="11" spans="1:16" x14ac:dyDescent="0.25">
      <c r="A11" s="1"/>
      <c r="B11" s="10"/>
      <c r="C11" s="10"/>
      <c r="D11" s="1"/>
      <c r="E11" s="1"/>
      <c r="F11" s="12"/>
      <c r="G11" s="1"/>
      <c r="H11" s="1"/>
      <c r="I11" s="1"/>
      <c r="J11" s="1"/>
      <c r="K11" s="1"/>
      <c r="L11" s="1"/>
      <c r="M11" s="1"/>
      <c r="N11" s="1"/>
      <c r="O11" s="1"/>
      <c r="P11" s="1"/>
    </row>
    <row r="12" spans="1:16" x14ac:dyDescent="0.25">
      <c r="A12" s="1"/>
      <c r="B12" s="10"/>
      <c r="C12" s="10"/>
      <c r="D12" s="1"/>
      <c r="E12" s="1"/>
      <c r="F12" s="12"/>
      <c r="G12" s="1"/>
      <c r="H12" s="1"/>
      <c r="I12" s="1"/>
      <c r="J12" s="1"/>
      <c r="K12" s="1"/>
      <c r="L12" s="1"/>
      <c r="M12" s="1"/>
      <c r="N12" s="1"/>
      <c r="O12" s="1"/>
      <c r="P12" s="1"/>
    </row>
    <row r="13" spans="1:16" ht="6" customHeight="1" x14ac:dyDescent="0.25">
      <c r="A13" s="1"/>
      <c r="B13" s="10"/>
      <c r="C13" s="10"/>
      <c r="D13" s="1"/>
      <c r="E13" s="1"/>
      <c r="F13" s="12"/>
      <c r="G13" s="1"/>
      <c r="H13" s="1"/>
      <c r="I13" s="1"/>
      <c r="J13" s="1"/>
      <c r="K13" s="1"/>
      <c r="L13" s="1"/>
      <c r="M13" s="1"/>
      <c r="N13" s="1"/>
      <c r="O13" s="1"/>
      <c r="P13" s="1"/>
    </row>
    <row r="14" spans="1:16" ht="26.25" customHeight="1" x14ac:dyDescent="0.25">
      <c r="A14" s="1"/>
      <c r="B14" s="1147" t="s">
        <v>229</v>
      </c>
      <c r="C14" s="1148"/>
      <c r="D14" s="1148"/>
      <c r="E14" s="1148"/>
      <c r="F14" s="1148"/>
      <c r="G14" s="1148"/>
      <c r="H14" s="1148"/>
      <c r="I14" s="1148"/>
      <c r="J14" s="1148"/>
      <c r="K14" s="1148"/>
      <c r="L14" s="1149"/>
      <c r="M14" s="1568" t="s">
        <v>2299</v>
      </c>
      <c r="N14" s="1569"/>
      <c r="O14" s="1570"/>
      <c r="P14" s="1"/>
    </row>
    <row r="15" spans="1:16" ht="6" customHeight="1" x14ac:dyDescent="0.25">
      <c r="A15" s="1"/>
      <c r="B15" s="1"/>
      <c r="C15" s="1"/>
      <c r="D15" s="1"/>
      <c r="E15" s="1"/>
      <c r="F15" s="1"/>
      <c r="G15" s="1"/>
      <c r="H15" s="1"/>
      <c r="I15" s="1"/>
      <c r="J15" s="1"/>
      <c r="K15" s="1"/>
      <c r="L15" s="1"/>
      <c r="M15" s="1"/>
      <c r="N15" s="1"/>
      <c r="O15" s="1"/>
      <c r="P15" s="1"/>
    </row>
    <row r="16" spans="1:16" ht="48.75" customHeight="1" x14ac:dyDescent="0.25">
      <c r="A16" s="1"/>
      <c r="B16" s="758" t="s">
        <v>230</v>
      </c>
      <c r="C16" s="768"/>
      <c r="D16" s="768"/>
      <c r="E16" s="768"/>
      <c r="F16" s="768"/>
      <c r="G16" s="768"/>
      <c r="H16" s="768"/>
      <c r="I16" s="768"/>
      <c r="J16" s="768"/>
      <c r="K16" s="768"/>
      <c r="L16" s="759"/>
      <c r="M16" s="782" t="s">
        <v>3383</v>
      </c>
      <c r="N16" s="783"/>
      <c r="O16" s="784"/>
      <c r="P16" s="1"/>
    </row>
    <row r="17" spans="1:16" x14ac:dyDescent="0.25">
      <c r="A17" s="1"/>
      <c r="B17" s="1147"/>
      <c r="C17" s="1148"/>
      <c r="D17" s="1148"/>
      <c r="E17" s="1148"/>
      <c r="F17" s="1148"/>
      <c r="G17" s="1148"/>
      <c r="H17" s="1148"/>
      <c r="I17" s="1148"/>
      <c r="J17" s="1148"/>
      <c r="K17" s="1148"/>
      <c r="L17" s="1149"/>
      <c r="M17" s="1092" t="s">
        <v>231</v>
      </c>
      <c r="N17" s="1094"/>
      <c r="O17" s="62">
        <f>Madurez!J72</f>
        <v>0.8470833333333333</v>
      </c>
      <c r="P17" s="1"/>
    </row>
    <row r="18" spans="1:16" ht="12.75" customHeight="1" x14ac:dyDescent="0.25">
      <c r="A18" s="1"/>
      <c r="B18" s="454"/>
      <c r="C18" s="455"/>
      <c r="D18" s="455"/>
      <c r="E18" s="455"/>
      <c r="F18" s="455"/>
      <c r="G18" s="455"/>
      <c r="H18" s="455"/>
      <c r="I18" s="455"/>
      <c r="J18" s="455"/>
      <c r="K18" s="455"/>
      <c r="L18" s="455"/>
      <c r="M18" s="1143" t="s">
        <v>2071</v>
      </c>
      <c r="N18" s="1139"/>
      <c r="O18" s="1140"/>
      <c r="P18" s="1"/>
    </row>
    <row r="19" spans="1:16" ht="50.25" customHeight="1" x14ac:dyDescent="0.25">
      <c r="A19" s="1"/>
      <c r="B19" s="1129" t="s">
        <v>232</v>
      </c>
      <c r="C19" s="1130"/>
      <c r="D19" s="1130"/>
      <c r="E19" s="1130"/>
      <c r="F19" s="1130"/>
      <c r="G19" s="1130"/>
      <c r="H19" s="1130"/>
      <c r="I19" s="1130"/>
      <c r="J19" s="1130"/>
      <c r="K19" s="1131" t="s">
        <v>233</v>
      </c>
      <c r="L19" s="1131"/>
      <c r="M19" s="1129"/>
      <c r="N19" s="1130"/>
      <c r="O19" s="1133"/>
      <c r="P19" s="1"/>
    </row>
    <row r="20" spans="1:16" ht="33" customHeight="1" x14ac:dyDescent="0.25">
      <c r="A20" s="1"/>
      <c r="B20" s="1129" t="s">
        <v>2063</v>
      </c>
      <c r="C20" s="1130"/>
      <c r="D20" s="1130"/>
      <c r="E20" s="1130"/>
      <c r="F20" s="1130"/>
      <c r="G20" s="1130"/>
      <c r="H20" s="1130"/>
      <c r="I20" s="1130"/>
      <c r="J20" s="1130"/>
      <c r="K20" s="1131" t="s">
        <v>234</v>
      </c>
      <c r="L20" s="1131"/>
      <c r="M20" s="1129"/>
      <c r="N20" s="1130"/>
      <c r="O20" s="1133"/>
      <c r="P20" s="1"/>
    </row>
    <row r="21" spans="1:16" ht="48" customHeight="1" x14ac:dyDescent="0.25">
      <c r="A21" s="1"/>
      <c r="B21" s="1129" t="s">
        <v>235</v>
      </c>
      <c r="C21" s="1130"/>
      <c r="D21" s="1130"/>
      <c r="E21" s="1130"/>
      <c r="F21" s="1130"/>
      <c r="G21" s="1130"/>
      <c r="H21" s="1130"/>
      <c r="I21" s="1130"/>
      <c r="J21" s="1130"/>
      <c r="K21" s="1131" t="s">
        <v>236</v>
      </c>
      <c r="L21" s="1131"/>
      <c r="M21" s="1129"/>
      <c r="N21" s="1130"/>
      <c r="O21" s="1133"/>
      <c r="P21" s="1"/>
    </row>
    <row r="22" spans="1:16" ht="46.5" customHeight="1" x14ac:dyDescent="0.25">
      <c r="A22" s="1"/>
      <c r="B22" s="1129" t="s">
        <v>237</v>
      </c>
      <c r="C22" s="1130"/>
      <c r="D22" s="1130"/>
      <c r="E22" s="1130"/>
      <c r="F22" s="1130"/>
      <c r="G22" s="1130"/>
      <c r="H22" s="1130"/>
      <c r="I22" s="1130"/>
      <c r="J22" s="1130"/>
      <c r="K22" s="1131" t="s">
        <v>2065</v>
      </c>
      <c r="L22" s="1131"/>
      <c r="M22" s="1129"/>
      <c r="N22" s="1130"/>
      <c r="O22" s="1133"/>
      <c r="P22" s="1"/>
    </row>
    <row r="23" spans="1:16" ht="47.25" customHeight="1" x14ac:dyDescent="0.25">
      <c r="A23" s="1"/>
      <c r="B23" s="1129" t="s">
        <v>2072</v>
      </c>
      <c r="C23" s="1130"/>
      <c r="D23" s="1130"/>
      <c r="E23" s="1130"/>
      <c r="F23" s="1130"/>
      <c r="G23" s="1130"/>
      <c r="H23" s="1130"/>
      <c r="I23" s="1130"/>
      <c r="J23" s="1130"/>
      <c r="K23" s="1131" t="s">
        <v>2064</v>
      </c>
      <c r="L23" s="1131"/>
      <c r="M23" s="1129"/>
      <c r="N23" s="1130"/>
      <c r="O23" s="1133"/>
      <c r="P23" s="1"/>
    </row>
    <row r="24" spans="1:16" ht="7.5" customHeight="1" x14ac:dyDescent="0.25">
      <c r="A24" s="1"/>
      <c r="B24" s="450"/>
      <c r="C24" s="451"/>
      <c r="D24" s="451"/>
      <c r="E24" s="451"/>
      <c r="F24" s="451"/>
      <c r="G24" s="451"/>
      <c r="H24" s="451"/>
      <c r="I24" s="451"/>
      <c r="J24" s="451"/>
      <c r="K24" s="456"/>
      <c r="L24" s="451"/>
      <c r="M24" s="1144"/>
      <c r="N24" s="1145"/>
      <c r="O24" s="1146"/>
      <c r="P24" s="1"/>
    </row>
    <row r="25" spans="1:16" ht="7.5" customHeight="1" x14ac:dyDescent="0.25">
      <c r="A25" s="1"/>
      <c r="B25" s="1"/>
      <c r="C25" s="1"/>
      <c r="D25" s="1"/>
      <c r="E25" s="1"/>
      <c r="F25" s="1"/>
      <c r="G25" s="1"/>
      <c r="H25" s="1"/>
      <c r="I25" s="1"/>
      <c r="J25" s="1"/>
      <c r="K25" s="1"/>
      <c r="L25" s="1"/>
      <c r="M25" s="1"/>
      <c r="N25" s="1"/>
      <c r="O25" s="1"/>
      <c r="P25" s="1"/>
    </row>
    <row r="26" spans="1:16" x14ac:dyDescent="0.25">
      <c r="A26" s="1"/>
      <c r="B26" s="769" t="s">
        <v>2066</v>
      </c>
      <c r="C26" s="769"/>
      <c r="D26" s="769"/>
      <c r="E26" s="769"/>
      <c r="F26" s="769"/>
      <c r="G26" s="769"/>
      <c r="H26" s="769"/>
      <c r="I26" s="769"/>
      <c r="J26" s="769"/>
      <c r="K26" s="769"/>
      <c r="L26" s="769"/>
      <c r="M26" s="769"/>
      <c r="N26" s="769"/>
      <c r="O26" s="769"/>
      <c r="P26" s="1"/>
    </row>
    <row r="27" spans="1:16" ht="144.75" customHeight="1" x14ac:dyDescent="0.25">
      <c r="A27" s="1"/>
      <c r="B27" s="1141"/>
      <c r="C27" s="1142"/>
      <c r="D27" s="1142"/>
      <c r="E27" s="1142"/>
      <c r="F27" s="1142"/>
      <c r="G27" s="1142"/>
      <c r="H27" s="457"/>
      <c r="I27" s="457"/>
      <c r="J27" s="1139" t="s">
        <v>2067</v>
      </c>
      <c r="K27" s="1139"/>
      <c r="L27" s="1139"/>
      <c r="M27" s="1139"/>
      <c r="N27" s="1139"/>
      <c r="O27" s="1140"/>
      <c r="P27" s="1"/>
    </row>
    <row r="28" spans="1:16" ht="26.25" customHeight="1" x14ac:dyDescent="0.25">
      <c r="A28" s="1"/>
      <c r="B28" s="458"/>
      <c r="C28" s="459"/>
      <c r="D28" s="459"/>
      <c r="E28" s="459"/>
      <c r="F28" s="459"/>
      <c r="G28" s="459"/>
      <c r="H28" s="1"/>
      <c r="I28" s="1"/>
      <c r="J28" s="1132"/>
      <c r="K28" s="1132"/>
      <c r="L28" s="1132"/>
      <c r="M28" s="1132"/>
      <c r="N28" s="1132"/>
      <c r="O28" s="1133"/>
      <c r="P28" s="1"/>
    </row>
    <row r="29" spans="1:16" ht="29.25" customHeight="1" x14ac:dyDescent="0.25">
      <c r="A29" s="1"/>
      <c r="B29" s="1101" t="s">
        <v>238</v>
      </c>
      <c r="C29" s="1101"/>
      <c r="D29" s="1101"/>
      <c r="E29" s="1101"/>
      <c r="F29" s="721" t="s">
        <v>239</v>
      </c>
      <c r="G29" s="1100" t="s">
        <v>240</v>
      </c>
      <c r="H29" s="1100"/>
      <c r="I29" s="1"/>
      <c r="J29" s="1132" t="s">
        <v>2068</v>
      </c>
      <c r="K29" s="1132"/>
      <c r="L29" s="1132"/>
      <c r="M29" s="1132"/>
      <c r="N29" s="1132"/>
      <c r="O29" s="1133"/>
      <c r="P29" s="1"/>
    </row>
    <row r="30" spans="1:16" ht="30.75" customHeight="1" x14ac:dyDescent="0.25">
      <c r="A30" s="1"/>
      <c r="B30" s="1099" t="s">
        <v>241</v>
      </c>
      <c r="C30" s="1099"/>
      <c r="D30" s="1099"/>
      <c r="E30" s="1099"/>
      <c r="F30" s="335">
        <v>93.6</v>
      </c>
      <c r="G30" s="1096">
        <v>93.6</v>
      </c>
      <c r="H30" s="1096"/>
      <c r="I30" s="1"/>
      <c r="J30" s="1132"/>
      <c r="K30" s="1132"/>
      <c r="L30" s="1132"/>
      <c r="M30" s="1132"/>
      <c r="N30" s="1132"/>
      <c r="O30" s="1133"/>
      <c r="P30" s="1"/>
    </row>
    <row r="31" spans="1:16" ht="33.75" customHeight="1" x14ac:dyDescent="0.25">
      <c r="A31" s="1"/>
      <c r="B31" s="1095" t="s">
        <v>242</v>
      </c>
      <c r="C31" s="1095"/>
      <c r="D31" s="1095"/>
      <c r="E31" s="1095"/>
      <c r="F31" s="336">
        <v>98</v>
      </c>
      <c r="G31" s="1096">
        <v>98.6</v>
      </c>
      <c r="H31" s="1096"/>
      <c r="I31" s="1"/>
      <c r="J31" s="1132"/>
      <c r="K31" s="1132"/>
      <c r="L31" s="1132"/>
      <c r="M31" s="1132"/>
      <c r="N31" s="1132"/>
      <c r="O31" s="1133"/>
      <c r="P31" s="1"/>
    </row>
    <row r="32" spans="1:16" ht="33.75" customHeight="1" x14ac:dyDescent="0.25">
      <c r="A32" s="1"/>
      <c r="B32" s="1099" t="s">
        <v>243</v>
      </c>
      <c r="C32" s="1099"/>
      <c r="D32" s="1099"/>
      <c r="E32" s="1099"/>
      <c r="F32" s="335">
        <v>87.2</v>
      </c>
      <c r="G32" s="1096">
        <v>94.6</v>
      </c>
      <c r="H32" s="1096"/>
      <c r="I32" s="1"/>
      <c r="J32" s="1132"/>
      <c r="K32" s="1132"/>
      <c r="L32" s="1132"/>
      <c r="M32" s="1132"/>
      <c r="N32" s="1132"/>
      <c r="O32" s="1133"/>
      <c r="P32" s="1"/>
    </row>
    <row r="33" spans="1:16" ht="33.75" customHeight="1" x14ac:dyDescent="0.25">
      <c r="A33" s="1"/>
      <c r="B33" s="1099" t="s">
        <v>244</v>
      </c>
      <c r="C33" s="1099"/>
      <c r="D33" s="1099"/>
      <c r="E33" s="1099"/>
      <c r="F33" s="335">
        <v>94.7</v>
      </c>
      <c r="G33" s="1097">
        <v>94.7</v>
      </c>
      <c r="H33" s="1098"/>
      <c r="I33" s="1"/>
      <c r="J33" s="1132"/>
      <c r="K33" s="1132"/>
      <c r="L33" s="1132"/>
      <c r="M33" s="1132"/>
      <c r="N33" s="1132"/>
      <c r="O33" s="1133"/>
      <c r="P33" s="1"/>
    </row>
    <row r="34" spans="1:16" ht="33.75" customHeight="1" x14ac:dyDescent="0.25">
      <c r="A34" s="1"/>
      <c r="B34" s="1099" t="s">
        <v>245</v>
      </c>
      <c r="C34" s="1099"/>
      <c r="D34" s="1099"/>
      <c r="E34" s="1099"/>
      <c r="F34" s="335">
        <v>90.8</v>
      </c>
      <c r="G34" s="1096">
        <v>90.8</v>
      </c>
      <c r="H34" s="1096"/>
      <c r="I34" s="1"/>
      <c r="J34" s="1132"/>
      <c r="K34" s="1132"/>
      <c r="L34" s="1132"/>
      <c r="M34" s="1132"/>
      <c r="N34" s="1132"/>
      <c r="O34" s="1133"/>
      <c r="P34" s="1"/>
    </row>
    <row r="35" spans="1:16" x14ac:dyDescent="0.25">
      <c r="A35" s="1"/>
      <c r="B35" s="64"/>
      <c r="C35" s="9"/>
      <c r="D35" s="9"/>
      <c r="E35" s="1"/>
      <c r="F35" s="12"/>
      <c r="G35" s="1"/>
      <c r="H35" s="1"/>
      <c r="I35" s="1"/>
      <c r="J35" s="1"/>
      <c r="K35" s="1"/>
      <c r="L35" s="1"/>
      <c r="M35" s="1"/>
      <c r="N35" s="1"/>
      <c r="O35" s="50"/>
      <c r="P35" s="1"/>
    </row>
    <row r="36" spans="1:16" ht="15" customHeight="1" x14ac:dyDescent="0.25">
      <c r="A36" s="1"/>
      <c r="B36" s="754" t="s">
        <v>246</v>
      </c>
      <c r="C36" s="755"/>
      <c r="D36" s="755"/>
      <c r="E36" s="755"/>
      <c r="F36" s="755"/>
      <c r="G36" s="755"/>
      <c r="H36" s="755"/>
      <c r="I36" s="755"/>
      <c r="J36" s="755"/>
      <c r="K36" s="755"/>
      <c r="L36" s="755"/>
      <c r="M36" s="755"/>
      <c r="N36" s="755"/>
      <c r="O36" s="760"/>
      <c r="P36" s="1"/>
    </row>
    <row r="37" spans="1:16" x14ac:dyDescent="0.25">
      <c r="A37" s="1"/>
      <c r="B37" s="64"/>
      <c r="C37" s="9"/>
      <c r="D37" s="9"/>
      <c r="E37" s="1"/>
      <c r="F37" s="12"/>
      <c r="G37" s="1"/>
      <c r="H37" s="1"/>
      <c r="I37" s="1"/>
      <c r="J37" s="1"/>
      <c r="K37" s="1"/>
      <c r="L37" s="1"/>
      <c r="M37" s="1"/>
      <c r="N37" s="1"/>
      <c r="O37" s="50"/>
      <c r="P37" s="1"/>
    </row>
    <row r="38" spans="1:16" ht="15" customHeight="1" x14ac:dyDescent="0.25">
      <c r="A38" s="1"/>
      <c r="B38" s="1136" t="str">
        <f>B2</f>
        <v>2021 -  2022</v>
      </c>
      <c r="C38" s="1137"/>
      <c r="D38" s="1137"/>
      <c r="E38" s="1137"/>
      <c r="F38" s="1138"/>
      <c r="G38" s="10"/>
      <c r="H38" s="1114" t="str">
        <f>'Comparativo '!G17</f>
        <v xml:space="preserve">• Para el periodo jul 2021- Jun 2022 se evidencia un promedio de cumplimiento de las acciones del 99% evidenciando el compromiso por parte de los procesos para tratar de evitar la materialización de los riesgos. 
• Analizando las acciones formuladas, se evidencia su cumplimiento debido a que son actividades continuas en el tiempo y hacen parte integral de los procesos, por lo cual se hace indica que pueden ser incluidas en la actualización de los mapas de riesgos como controles. 
</v>
      </c>
      <c r="I38" s="1114"/>
      <c r="J38" s="1114"/>
      <c r="K38" s="1114"/>
      <c r="L38" s="1114"/>
      <c r="M38" s="1114"/>
      <c r="N38" s="1114"/>
      <c r="O38" s="1115"/>
      <c r="P38" s="1"/>
    </row>
    <row r="39" spans="1:16" ht="41.25" customHeight="1" x14ac:dyDescent="0.25">
      <c r="A39" s="1"/>
      <c r="B39" s="1128" t="s">
        <v>247</v>
      </c>
      <c r="C39" s="1128"/>
      <c r="D39" s="1128"/>
      <c r="E39" s="715" t="s">
        <v>248</v>
      </c>
      <c r="F39" s="715" t="s">
        <v>249</v>
      </c>
      <c r="G39" s="10"/>
      <c r="H39" s="1114"/>
      <c r="I39" s="1114"/>
      <c r="J39" s="1114"/>
      <c r="K39" s="1114"/>
      <c r="L39" s="1114"/>
      <c r="M39" s="1114"/>
      <c r="N39" s="1114"/>
      <c r="O39" s="1115"/>
      <c r="P39" s="1"/>
    </row>
    <row r="40" spans="1:16" ht="20.25" customHeight="1" x14ac:dyDescent="0.25">
      <c r="A40" s="1"/>
      <c r="B40" s="1106">
        <f>'Consolidado Seguimiento'!I43</f>
        <v>117</v>
      </c>
      <c r="C40" s="1107"/>
      <c r="D40" s="1108"/>
      <c r="E40" s="722">
        <f>'Consolidado Seguimiento'!J43</f>
        <v>237</v>
      </c>
      <c r="F40" s="337">
        <f>'Consolidado Seguimiento'!N43</f>
        <v>0.98935734335839587</v>
      </c>
      <c r="G40" s="10"/>
      <c r="H40" s="1114"/>
      <c r="I40" s="1114"/>
      <c r="J40" s="1114"/>
      <c r="K40" s="1114"/>
      <c r="L40" s="1114"/>
      <c r="M40" s="1114"/>
      <c r="N40" s="1114"/>
      <c r="O40" s="1115"/>
      <c r="P40" s="1"/>
    </row>
    <row r="41" spans="1:16" ht="20.25" customHeight="1" x14ac:dyDescent="0.25">
      <c r="A41" s="1"/>
      <c r="B41" s="576"/>
      <c r="C41" s="577"/>
      <c r="D41" s="577"/>
      <c r="E41" s="577"/>
      <c r="F41" s="578"/>
      <c r="G41" s="10"/>
      <c r="H41" s="570"/>
      <c r="I41" s="570"/>
      <c r="J41" s="570"/>
      <c r="K41" s="570"/>
      <c r="L41" s="570"/>
      <c r="M41" s="570"/>
      <c r="N41" s="570"/>
      <c r="O41" s="571"/>
      <c r="P41" s="1"/>
    </row>
    <row r="42" spans="1:16" ht="194.25" customHeight="1" x14ac:dyDescent="0.25">
      <c r="A42" s="1"/>
      <c r="B42" s="338"/>
      <c r="C42" s="10"/>
      <c r="D42" s="10"/>
      <c r="E42" s="10"/>
      <c r="F42" s="12"/>
      <c r="G42" s="10"/>
      <c r="H42" s="452"/>
      <c r="I42" s="452"/>
      <c r="J42" s="452"/>
      <c r="K42" s="452"/>
      <c r="L42" s="452"/>
      <c r="M42" s="452"/>
      <c r="N42" s="452"/>
      <c r="O42" s="453"/>
      <c r="P42" s="1"/>
    </row>
    <row r="43" spans="1:16" x14ac:dyDescent="0.25">
      <c r="A43" s="1"/>
      <c r="B43" s="1111" t="s">
        <v>250</v>
      </c>
      <c r="C43" s="1112"/>
      <c r="D43" s="1112"/>
      <c r="E43" s="1112"/>
      <c r="F43" s="1112"/>
      <c r="G43" s="1112"/>
      <c r="H43" s="1112"/>
      <c r="I43" s="1112"/>
      <c r="J43" s="1112"/>
      <c r="K43" s="1112"/>
      <c r="L43" s="1112"/>
      <c r="M43" s="1112"/>
      <c r="N43" s="1112"/>
      <c r="O43" s="1113"/>
      <c r="P43" s="1"/>
    </row>
    <row r="44" spans="1:16" ht="15" customHeight="1" x14ac:dyDescent="0.25">
      <c r="A44" s="1"/>
      <c r="B44" s="339"/>
      <c r="C44" s="41"/>
      <c r="D44" s="41"/>
      <c r="E44" s="41"/>
      <c r="F44" s="1116" t="s">
        <v>2069</v>
      </c>
      <c r="G44" s="1116"/>
      <c r="H44" s="1116"/>
      <c r="I44" s="1116"/>
      <c r="J44" s="1116"/>
      <c r="K44" s="1116"/>
      <c r="L44" s="1116"/>
      <c r="M44" s="1116"/>
      <c r="N44" s="1116"/>
      <c r="O44" s="1117"/>
      <c r="P44" s="1"/>
    </row>
    <row r="45" spans="1:16" x14ac:dyDescent="0.25">
      <c r="A45" s="1"/>
      <c r="B45" s="460"/>
      <c r="C45" s="461"/>
      <c r="D45" s="6"/>
      <c r="E45" s="37"/>
      <c r="F45" s="1118"/>
      <c r="G45" s="1118"/>
      <c r="H45" s="1118"/>
      <c r="I45" s="1118"/>
      <c r="J45" s="1118"/>
      <c r="K45" s="1118"/>
      <c r="L45" s="1118"/>
      <c r="M45" s="1118"/>
      <c r="N45" s="1118"/>
      <c r="O45" s="1119"/>
      <c r="P45" s="1"/>
    </row>
    <row r="46" spans="1:16" ht="24.75" customHeight="1" x14ac:dyDescent="0.25">
      <c r="A46" s="1"/>
      <c r="B46" s="1109" t="s">
        <v>251</v>
      </c>
      <c r="C46" s="1109"/>
      <c r="D46" s="1109"/>
      <c r="E46" s="1109"/>
      <c r="F46" s="1118"/>
      <c r="G46" s="1118"/>
      <c r="H46" s="1118"/>
      <c r="I46" s="1118"/>
      <c r="J46" s="1118"/>
      <c r="K46" s="1118"/>
      <c r="L46" s="1118"/>
      <c r="M46" s="1118"/>
      <c r="N46" s="1118"/>
      <c r="O46" s="1119"/>
      <c r="P46" s="1"/>
    </row>
    <row r="47" spans="1:16" x14ac:dyDescent="0.25">
      <c r="A47" s="1"/>
      <c r="B47" s="1134" t="s">
        <v>90</v>
      </c>
      <c r="C47" s="1135"/>
      <c r="D47" s="340" t="s">
        <v>71</v>
      </c>
      <c r="E47" s="340" t="s">
        <v>252</v>
      </c>
      <c r="F47" s="1118"/>
      <c r="G47" s="1118"/>
      <c r="H47" s="1118"/>
      <c r="I47" s="1118"/>
      <c r="J47" s="1118"/>
      <c r="K47" s="1118"/>
      <c r="L47" s="1118"/>
      <c r="M47" s="1118"/>
      <c r="N47" s="1118"/>
      <c r="O47" s="1119"/>
      <c r="P47" s="1"/>
    </row>
    <row r="48" spans="1:16" ht="30.75" customHeight="1" x14ac:dyDescent="0.25">
      <c r="A48" s="1"/>
      <c r="B48" s="1571" t="s">
        <v>3979</v>
      </c>
      <c r="C48" s="1572"/>
      <c r="D48" s="341">
        <v>0</v>
      </c>
      <c r="E48" s="341">
        <v>0</v>
      </c>
      <c r="F48" s="1118"/>
      <c r="G48" s="1118"/>
      <c r="H48" s="1118"/>
      <c r="I48" s="1118"/>
      <c r="J48" s="1118"/>
      <c r="K48" s="1118"/>
      <c r="L48" s="1118"/>
      <c r="M48" s="1118"/>
      <c r="N48" s="1118"/>
      <c r="O48" s="1119"/>
      <c r="P48" s="1"/>
    </row>
    <row r="49" spans="1:16" x14ac:dyDescent="0.25">
      <c r="A49" s="1"/>
      <c r="B49" s="66"/>
      <c r="C49" s="67"/>
      <c r="D49" s="68"/>
      <c r="E49" s="69"/>
      <c r="F49" s="1118"/>
      <c r="G49" s="1118"/>
      <c r="H49" s="1118"/>
      <c r="I49" s="1118"/>
      <c r="J49" s="1118"/>
      <c r="K49" s="1118"/>
      <c r="L49" s="1118"/>
      <c r="M49" s="1118"/>
      <c r="N49" s="1118"/>
      <c r="O49" s="1119"/>
      <c r="P49" s="1"/>
    </row>
    <row r="50" spans="1:16" x14ac:dyDescent="0.25">
      <c r="A50" s="1"/>
      <c r="B50" s="719"/>
      <c r="C50" s="462"/>
      <c r="D50" s="463"/>
      <c r="E50" s="463"/>
      <c r="F50" s="1120"/>
      <c r="G50" s="1120"/>
      <c r="H50" s="1120"/>
      <c r="I50" s="1120"/>
      <c r="J50" s="1120"/>
      <c r="K50" s="1120"/>
      <c r="L50" s="1120"/>
      <c r="M50" s="1120"/>
      <c r="N50" s="1120"/>
      <c r="O50" s="1121"/>
      <c r="P50" s="1"/>
    </row>
    <row r="51" spans="1:16" x14ac:dyDescent="0.25">
      <c r="A51" s="1"/>
      <c r="B51" s="758" t="s">
        <v>253</v>
      </c>
      <c r="C51" s="768"/>
      <c r="D51" s="768"/>
      <c r="E51" s="768"/>
      <c r="F51" s="768"/>
      <c r="G51" s="768"/>
      <c r="H51" s="768"/>
      <c r="I51" s="768"/>
      <c r="J51" s="768"/>
      <c r="K51" s="768"/>
      <c r="L51" s="768"/>
      <c r="M51" s="768"/>
      <c r="N51" s="768"/>
      <c r="O51" s="759"/>
      <c r="P51" s="1"/>
    </row>
    <row r="52" spans="1:16" ht="15" customHeight="1" x14ac:dyDescent="0.25">
      <c r="A52" s="1"/>
      <c r="B52" s="716"/>
      <c r="C52" s="464"/>
      <c r="D52" s="457"/>
      <c r="E52" s="457"/>
      <c r="F52" s="55"/>
      <c r="G52" s="55"/>
      <c r="H52" s="1122" t="s">
        <v>3980</v>
      </c>
      <c r="I52" s="1122"/>
      <c r="J52" s="1122"/>
      <c r="K52" s="1122"/>
      <c r="L52" s="1122"/>
      <c r="M52" s="1122"/>
      <c r="N52" s="1122"/>
      <c r="O52" s="1123"/>
      <c r="P52" s="1"/>
    </row>
    <row r="53" spans="1:16" ht="26.25" customHeight="1" x14ac:dyDescent="0.25">
      <c r="A53" s="1"/>
      <c r="B53" s="1109" t="s">
        <v>254</v>
      </c>
      <c r="C53" s="1109"/>
      <c r="D53" s="1109"/>
      <c r="E53" s="1"/>
      <c r="F53" s="56"/>
      <c r="G53" s="56"/>
      <c r="H53" s="1124"/>
      <c r="I53" s="1124"/>
      <c r="J53" s="1124"/>
      <c r="K53" s="1124"/>
      <c r="L53" s="1124"/>
      <c r="M53" s="1124"/>
      <c r="N53" s="1124"/>
      <c r="O53" s="1125"/>
      <c r="P53" s="1"/>
    </row>
    <row r="54" spans="1:16" x14ac:dyDescent="0.25">
      <c r="A54" s="1"/>
      <c r="B54" s="1110" t="s">
        <v>90</v>
      </c>
      <c r="C54" s="1110"/>
      <c r="D54" s="718" t="s">
        <v>71</v>
      </c>
      <c r="E54" s="1"/>
      <c r="F54" s="56"/>
      <c r="G54" s="56"/>
      <c r="H54" s="1124"/>
      <c r="I54" s="1124"/>
      <c r="J54" s="1124"/>
      <c r="K54" s="1124"/>
      <c r="L54" s="1124"/>
      <c r="M54" s="1124"/>
      <c r="N54" s="1124"/>
      <c r="O54" s="1125"/>
      <c r="P54" s="1"/>
    </row>
    <row r="55" spans="1:16" ht="18.75" customHeight="1" x14ac:dyDescent="0.25">
      <c r="A55" s="1"/>
      <c r="B55" s="1104" t="s">
        <v>74</v>
      </c>
      <c r="C55" s="1105"/>
      <c r="D55" s="717"/>
      <c r="E55" s="1"/>
      <c r="F55" s="56"/>
      <c r="G55" s="56"/>
      <c r="H55" s="1124"/>
      <c r="I55" s="1124"/>
      <c r="J55" s="1124"/>
      <c r="K55" s="1124"/>
      <c r="L55" s="1124"/>
      <c r="M55" s="1124"/>
      <c r="N55" s="1124"/>
      <c r="O55" s="1125"/>
      <c r="P55" s="1"/>
    </row>
    <row r="56" spans="1:16" ht="18.75" customHeight="1" x14ac:dyDescent="0.25">
      <c r="A56" s="1"/>
      <c r="B56" s="1573">
        <v>3</v>
      </c>
      <c r="C56" s="1574"/>
      <c r="D56" s="720"/>
      <c r="E56" s="1"/>
      <c r="F56" s="56"/>
      <c r="G56" s="56"/>
      <c r="H56" s="1124"/>
      <c r="I56" s="1124"/>
      <c r="J56" s="1124"/>
      <c r="K56" s="1124"/>
      <c r="L56" s="1124"/>
      <c r="M56" s="1124"/>
      <c r="N56" s="1124"/>
      <c r="O56" s="1125"/>
      <c r="P56" s="1"/>
    </row>
    <row r="57" spans="1:16" ht="11.25" customHeight="1" x14ac:dyDescent="0.25">
      <c r="A57" s="1"/>
      <c r="B57" s="719"/>
      <c r="C57" s="462"/>
      <c r="D57" s="463"/>
      <c r="E57" s="463"/>
      <c r="F57" s="57"/>
      <c r="G57" s="57"/>
      <c r="H57" s="1126"/>
      <c r="I57" s="1126"/>
      <c r="J57" s="1126"/>
      <c r="K57" s="1126"/>
      <c r="L57" s="1126"/>
      <c r="M57" s="1126"/>
      <c r="N57" s="1126"/>
      <c r="O57" s="1127"/>
      <c r="P57" s="1"/>
    </row>
    <row r="58" spans="1:16" x14ac:dyDescent="0.25">
      <c r="A58" s="1"/>
      <c r="B58" s="754" t="s">
        <v>255</v>
      </c>
      <c r="C58" s="755"/>
      <c r="D58" s="755"/>
      <c r="E58" s="755"/>
      <c r="F58" s="755"/>
      <c r="G58" s="755"/>
      <c r="H58" s="755"/>
      <c r="I58" s="755"/>
      <c r="J58" s="755"/>
      <c r="K58" s="755"/>
      <c r="L58" s="755"/>
      <c r="M58" s="755"/>
      <c r="N58" s="755"/>
      <c r="O58" s="760"/>
      <c r="P58" s="1"/>
    </row>
    <row r="59" spans="1:16" ht="42.75" customHeight="1" x14ac:dyDescent="0.25">
      <c r="A59" s="1"/>
      <c r="B59" s="1102" t="s">
        <v>3382</v>
      </c>
      <c r="C59" s="1103"/>
      <c r="D59" s="1103"/>
      <c r="E59" s="1103"/>
      <c r="F59" s="1103"/>
      <c r="G59" s="1103"/>
      <c r="H59" s="1103"/>
      <c r="I59" s="1103"/>
      <c r="J59" s="1103"/>
      <c r="K59" s="1103"/>
      <c r="L59" s="1103"/>
      <c r="M59" s="1103"/>
      <c r="N59" s="1103"/>
      <c r="O59" s="1103"/>
      <c r="P59" s="1"/>
    </row>
    <row r="60" spans="1:16" ht="42.75" customHeight="1" x14ac:dyDescent="0.25">
      <c r="A60" s="1"/>
      <c r="B60" s="1102"/>
      <c r="C60" s="1103"/>
      <c r="D60" s="1103"/>
      <c r="E60" s="1103"/>
      <c r="F60" s="1103"/>
      <c r="G60" s="1103"/>
      <c r="H60" s="1103"/>
      <c r="I60" s="1103"/>
      <c r="J60" s="1103"/>
      <c r="K60" s="1103"/>
      <c r="L60" s="1103"/>
      <c r="M60" s="1103"/>
      <c r="N60" s="1103"/>
      <c r="O60" s="1103"/>
      <c r="P60" s="1"/>
    </row>
    <row r="61" spans="1:16" ht="42.75" customHeight="1" x14ac:dyDescent="0.25">
      <c r="A61" s="1"/>
      <c r="B61" s="1103"/>
      <c r="C61" s="1103"/>
      <c r="D61" s="1103"/>
      <c r="E61" s="1103"/>
      <c r="F61" s="1103"/>
      <c r="G61" s="1103"/>
      <c r="H61" s="1103"/>
      <c r="I61" s="1103"/>
      <c r="J61" s="1103"/>
      <c r="K61" s="1103"/>
      <c r="L61" s="1103"/>
      <c r="M61" s="1103"/>
      <c r="N61" s="1103"/>
      <c r="O61" s="1103"/>
      <c r="P61" s="1"/>
    </row>
    <row r="62" spans="1:16" x14ac:dyDescent="0.25">
      <c r="A62" s="1"/>
      <c r="B62" s="10"/>
      <c r="C62" s="10"/>
      <c r="D62" s="1"/>
      <c r="E62" s="1"/>
      <c r="F62" s="12"/>
      <c r="G62" s="1"/>
      <c r="H62" s="1"/>
      <c r="I62" s="1"/>
      <c r="J62" s="1"/>
      <c r="K62" s="1"/>
      <c r="L62" s="1"/>
      <c r="M62" s="1"/>
      <c r="N62" s="1"/>
      <c r="O62" s="1"/>
      <c r="P62" s="1"/>
    </row>
    <row r="63" spans="1:16" ht="31.5" customHeight="1" x14ac:dyDescent="0.25">
      <c r="A63" s="1"/>
      <c r="B63" s="1092" t="s">
        <v>256</v>
      </c>
      <c r="C63" s="1093"/>
      <c r="D63" s="1093"/>
      <c r="E63" s="1094"/>
      <c r="F63" s="1089" t="s">
        <v>2070</v>
      </c>
      <c r="G63" s="1090"/>
      <c r="H63" s="1090"/>
      <c r="I63" s="1090"/>
      <c r="J63" s="1090"/>
      <c r="K63" s="1090"/>
      <c r="L63" s="1090"/>
      <c r="M63" s="1090"/>
      <c r="N63" s="1090"/>
      <c r="O63" s="1091"/>
      <c r="P63" s="1"/>
    </row>
    <row r="64" spans="1:16" ht="5.25" customHeight="1" x14ac:dyDescent="0.25">
      <c r="A64" s="1"/>
      <c r="B64" s="1"/>
      <c r="C64" s="714"/>
      <c r="D64" s="1"/>
      <c r="E64" s="1"/>
      <c r="F64" s="1"/>
      <c r="G64" s="1"/>
      <c r="H64" s="1"/>
      <c r="I64" s="1"/>
      <c r="J64" s="1"/>
      <c r="K64" s="1"/>
      <c r="L64" s="1"/>
      <c r="M64" s="1"/>
      <c r="N64" s="1"/>
      <c r="O64" s="1"/>
      <c r="P64" s="1"/>
    </row>
    <row r="65" spans="1:16" ht="31.5" customHeight="1" x14ac:dyDescent="0.25">
      <c r="A65" s="1"/>
      <c r="B65" s="1092" t="s">
        <v>257</v>
      </c>
      <c r="C65" s="1093"/>
      <c r="D65" s="1093"/>
      <c r="E65" s="1094"/>
      <c r="F65" s="1086" t="s">
        <v>258</v>
      </c>
      <c r="G65" s="1087"/>
      <c r="H65" s="1087"/>
      <c r="I65" s="1087"/>
      <c r="J65" s="1087"/>
      <c r="K65" s="1087"/>
      <c r="L65" s="1087"/>
      <c r="M65" s="1087"/>
      <c r="N65" s="1087"/>
      <c r="O65" s="1088"/>
      <c r="P65" s="1"/>
    </row>
    <row r="66" spans="1:16" ht="5.25" customHeight="1" x14ac:dyDescent="0.25">
      <c r="A66" s="1"/>
      <c r="B66" s="1"/>
      <c r="C66" s="1"/>
      <c r="D66" s="1"/>
      <c r="E66" s="1"/>
      <c r="F66" s="1"/>
      <c r="G66" s="1"/>
      <c r="H66" s="1"/>
      <c r="I66" s="1"/>
      <c r="J66" s="1"/>
      <c r="K66" s="1"/>
      <c r="L66" s="1"/>
      <c r="M66" s="1"/>
      <c r="N66" s="1"/>
      <c r="O66" s="1"/>
      <c r="P66" s="1"/>
    </row>
    <row r="67" spans="1:16" ht="31.5" customHeight="1" x14ac:dyDescent="0.25">
      <c r="A67" s="1"/>
      <c r="B67" s="1092" t="s">
        <v>259</v>
      </c>
      <c r="C67" s="1093"/>
      <c r="D67" s="1093"/>
      <c r="E67" s="1094"/>
      <c r="F67" s="1086" t="s">
        <v>260</v>
      </c>
      <c r="G67" s="1087"/>
      <c r="H67" s="1087"/>
      <c r="I67" s="1087"/>
      <c r="J67" s="1087"/>
      <c r="K67" s="1087"/>
      <c r="L67" s="1087"/>
      <c r="M67" s="1087"/>
      <c r="N67" s="1087"/>
      <c r="O67" s="1088"/>
      <c r="P67" s="1"/>
    </row>
    <row r="68" spans="1:16" x14ac:dyDescent="0.25">
      <c r="A68" s="1"/>
      <c r="B68" s="10"/>
      <c r="C68" s="10"/>
      <c r="D68" s="1"/>
      <c r="E68" s="1"/>
      <c r="F68" s="12"/>
      <c r="G68" s="1"/>
      <c r="H68" s="1"/>
      <c r="I68" s="1"/>
      <c r="J68" s="1"/>
      <c r="K68" s="1"/>
      <c r="L68" s="1"/>
      <c r="M68" s="1"/>
      <c r="N68" s="1"/>
      <c r="O68" s="1"/>
      <c r="P68" s="1"/>
    </row>
    <row r="69" spans="1:16" x14ac:dyDescent="0.25">
      <c r="A69" s="1"/>
      <c r="B69" s="10"/>
      <c r="C69" s="10"/>
      <c r="D69" s="1"/>
      <c r="E69" s="1"/>
      <c r="F69" s="12"/>
      <c r="G69" s="1"/>
      <c r="H69" s="1"/>
      <c r="I69" s="1"/>
      <c r="J69" s="1"/>
      <c r="K69" s="1"/>
      <c r="L69" s="1"/>
      <c r="M69" s="1"/>
      <c r="N69" s="1"/>
      <c r="O69" s="1"/>
      <c r="P69" s="1"/>
    </row>
    <row r="70" spans="1:16" x14ac:dyDescent="0.25">
      <c r="A70" s="1"/>
      <c r="B70" s="10"/>
      <c r="C70" s="10"/>
      <c r="D70" s="1"/>
      <c r="E70" s="1"/>
      <c r="F70" s="12"/>
      <c r="G70" s="1"/>
      <c r="H70" s="1"/>
      <c r="I70" s="1"/>
      <c r="J70" s="1"/>
      <c r="K70" s="1"/>
      <c r="L70" s="1"/>
      <c r="M70" s="1"/>
      <c r="N70" s="1"/>
      <c r="O70" s="1"/>
      <c r="P70" s="1"/>
    </row>
    <row r="71" spans="1:16" x14ac:dyDescent="0.25">
      <c r="A71" s="20"/>
    </row>
  </sheetData>
  <mergeCells count="58">
    <mergeCell ref="K21:L21"/>
    <mergeCell ref="K22:L22"/>
    <mergeCell ref="B34:E34"/>
    <mergeCell ref="J29:O34"/>
    <mergeCell ref="B47:C47"/>
    <mergeCell ref="B38:F38"/>
    <mergeCell ref="J27:O28"/>
    <mergeCell ref="B26:O26"/>
    <mergeCell ref="B27:G27"/>
    <mergeCell ref="M18:O24"/>
    <mergeCell ref="K23:L23"/>
    <mergeCell ref="B20:J20"/>
    <mergeCell ref="B21:J21"/>
    <mergeCell ref="B22:J22"/>
    <mergeCell ref="B23:J23"/>
    <mergeCell ref="B1:O1"/>
    <mergeCell ref="B2:O2"/>
    <mergeCell ref="B19:J19"/>
    <mergeCell ref="K19:L19"/>
    <mergeCell ref="K20:L20"/>
    <mergeCell ref="B16:L17"/>
    <mergeCell ref="M16:O16"/>
    <mergeCell ref="M17:N17"/>
    <mergeCell ref="B14:L14"/>
    <mergeCell ref="M14:O14"/>
    <mergeCell ref="B59:O61"/>
    <mergeCell ref="B55:C55"/>
    <mergeCell ref="B40:D40"/>
    <mergeCell ref="B53:D53"/>
    <mergeCell ref="B54:C54"/>
    <mergeCell ref="B43:O43"/>
    <mergeCell ref="B58:O58"/>
    <mergeCell ref="B48:C48"/>
    <mergeCell ref="B56:C56"/>
    <mergeCell ref="H38:O40"/>
    <mergeCell ref="F44:O50"/>
    <mergeCell ref="H52:O57"/>
    <mergeCell ref="B46:E46"/>
    <mergeCell ref="B51:O51"/>
    <mergeCell ref="B39:D39"/>
    <mergeCell ref="G29:H29"/>
    <mergeCell ref="G30:H30"/>
    <mergeCell ref="G34:H34"/>
    <mergeCell ref="B29:E29"/>
    <mergeCell ref="B30:E30"/>
    <mergeCell ref="B36:O36"/>
    <mergeCell ref="B31:E31"/>
    <mergeCell ref="G31:H31"/>
    <mergeCell ref="G32:H32"/>
    <mergeCell ref="G33:H33"/>
    <mergeCell ref="B32:E32"/>
    <mergeCell ref="B33:E33"/>
    <mergeCell ref="F67:O67"/>
    <mergeCell ref="F65:O65"/>
    <mergeCell ref="F63:O63"/>
    <mergeCell ref="B67:E67"/>
    <mergeCell ref="B65:E65"/>
    <mergeCell ref="B63:E63"/>
  </mergeCells>
  <hyperlinks>
    <hyperlink ref="K19" r:id="rId1"/>
    <hyperlink ref="K20" r:id="rId2"/>
    <hyperlink ref="K21" r:id="rId3"/>
    <hyperlink ref="K23" r:id="rId4"/>
    <hyperlink ref="K22" r:id="rId5"/>
    <hyperlink ref="B48:C48" location="'Consolidado Seguimiento'!Área_de_impresión" display="'Consolidado Seguimiento'!Área_de_impresión"/>
    <hyperlink ref="M14" r:id="rId6" location="administracion-riesgo"/>
    <hyperlink ref="B56:C56" location="'Consolidado Seguimiento'!A1" display="'Consolidado Seguimiento'!A1"/>
  </hyperlinks>
  <pageMargins left="0.7" right="0.7" top="0.75" bottom="0.75" header="0.3" footer="0.3"/>
  <pageSetup scale="48" fitToHeight="0" orientation="portrait" r:id="rId7"/>
  <drawing r:id="rId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5"/>
  <sheetViews>
    <sheetView showGridLines="0" zoomScale="70" zoomScaleNormal="70" workbookViewId="0">
      <selection sqref="A1:XFD2"/>
    </sheetView>
  </sheetViews>
  <sheetFormatPr baseColWidth="10" defaultColWidth="12.5703125" defaultRowHeight="15" x14ac:dyDescent="0.25"/>
  <cols>
    <col min="1" max="1" width="5.140625" style="153" customWidth="1"/>
    <col min="2" max="2" width="35.42578125" style="153" customWidth="1"/>
    <col min="3" max="3" width="10.5703125" style="153" customWidth="1"/>
    <col min="4" max="5" width="9.85546875" style="153" customWidth="1"/>
    <col min="6" max="6" width="29" style="153" customWidth="1"/>
    <col min="7" max="7" width="52.85546875" style="153" customWidth="1"/>
    <col min="8" max="9" width="10" style="153" customWidth="1"/>
    <col min="10" max="10" width="48.7109375" style="153" customWidth="1"/>
    <col min="11" max="11" width="30.7109375" style="153" customWidth="1"/>
    <col min="12" max="12" width="14.140625" style="153" customWidth="1"/>
    <col min="13" max="13" width="58.140625" style="229" customWidth="1"/>
    <col min="14" max="14" width="40.7109375" style="153" customWidth="1"/>
    <col min="15" max="16384" width="12.5703125" style="153"/>
  </cols>
  <sheetData>
    <row r="1" spans="1:2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21" ht="20.25" x14ac:dyDescent="0.25">
      <c r="A2" s="726" t="str">
        <f>Contenido!$B$2</f>
        <v>2021 -  2022</v>
      </c>
      <c r="B2" s="726"/>
      <c r="C2" s="726"/>
      <c r="D2" s="726"/>
      <c r="E2" s="726"/>
      <c r="F2" s="726"/>
      <c r="G2" s="726"/>
      <c r="H2" s="726"/>
      <c r="I2" s="726"/>
      <c r="J2" s="726"/>
      <c r="K2" s="726"/>
      <c r="L2" s="726"/>
      <c r="M2" s="726"/>
      <c r="N2" s="726"/>
    </row>
    <row r="4" spans="1:21" ht="39.6" customHeight="1" x14ac:dyDescent="0.25">
      <c r="A4" s="1172" t="s">
        <v>60</v>
      </c>
      <c r="B4" s="1172"/>
      <c r="C4" s="1173" t="s">
        <v>261</v>
      </c>
      <c r="D4" s="1173"/>
      <c r="E4" s="1173"/>
      <c r="F4" s="1173"/>
    </row>
    <row r="6" spans="1:21" x14ac:dyDescent="0.25">
      <c r="A6" s="71"/>
      <c r="B6" s="71"/>
      <c r="C6" s="1174" t="s">
        <v>262</v>
      </c>
      <c r="D6" s="1174"/>
      <c r="E6" s="1174"/>
      <c r="F6" s="1174"/>
      <c r="G6" s="1175" t="s">
        <v>263</v>
      </c>
      <c r="H6" s="1175"/>
      <c r="I6" s="1175"/>
      <c r="J6" s="1175"/>
      <c r="K6" s="1176" t="s">
        <v>264</v>
      </c>
      <c r="L6" s="1176"/>
      <c r="M6" s="1176"/>
      <c r="N6" s="1176"/>
      <c r="O6" s="231"/>
      <c r="P6" s="231"/>
      <c r="Q6" s="231"/>
      <c r="R6" s="231"/>
      <c r="S6" s="232"/>
      <c r="T6" s="231"/>
      <c r="U6" s="97"/>
    </row>
    <row r="7" spans="1:21" x14ac:dyDescent="0.25">
      <c r="A7" s="1167" t="s">
        <v>119</v>
      </c>
      <c r="B7" s="1169" t="s">
        <v>265</v>
      </c>
      <c r="C7" s="1170" t="s">
        <v>266</v>
      </c>
      <c r="D7" s="1170"/>
      <c r="E7" s="1169" t="s">
        <v>267</v>
      </c>
      <c r="F7" s="1170" t="s">
        <v>268</v>
      </c>
      <c r="G7" s="1165" t="s">
        <v>269</v>
      </c>
      <c r="H7" s="1165" t="s">
        <v>270</v>
      </c>
      <c r="I7" s="1165"/>
      <c r="J7" s="1165" t="s">
        <v>271</v>
      </c>
      <c r="K7" s="73" t="s">
        <v>272</v>
      </c>
      <c r="L7" s="1162" t="s">
        <v>273</v>
      </c>
      <c r="M7" s="1162" t="s">
        <v>274</v>
      </c>
      <c r="N7" s="1162" t="s">
        <v>275</v>
      </c>
    </row>
    <row r="8" spans="1:21" x14ac:dyDescent="0.25">
      <c r="A8" s="1168"/>
      <c r="B8" s="1169"/>
      <c r="C8" s="74" t="s">
        <v>276</v>
      </c>
      <c r="D8" s="74" t="s">
        <v>277</v>
      </c>
      <c r="E8" s="1169"/>
      <c r="F8" s="1171"/>
      <c r="G8" s="1166"/>
      <c r="H8" s="75" t="s">
        <v>276</v>
      </c>
      <c r="I8" s="75" t="s">
        <v>277</v>
      </c>
      <c r="J8" s="1166"/>
      <c r="K8" s="73" t="s">
        <v>278</v>
      </c>
      <c r="L8" s="1162"/>
      <c r="M8" s="1162"/>
      <c r="N8" s="1162"/>
    </row>
    <row r="9" spans="1:21" ht="30" x14ac:dyDescent="0.25">
      <c r="A9" s="1150">
        <v>1</v>
      </c>
      <c r="B9" s="1153" t="s">
        <v>279</v>
      </c>
      <c r="C9" s="1150"/>
      <c r="D9" s="1150" t="s">
        <v>74</v>
      </c>
      <c r="E9" s="1150"/>
      <c r="F9" s="1150"/>
      <c r="G9" s="93" t="s">
        <v>280</v>
      </c>
      <c r="H9" s="79" t="s">
        <v>74</v>
      </c>
      <c r="I9" s="79"/>
      <c r="J9" s="230" t="s">
        <v>281</v>
      </c>
      <c r="K9" s="1153" t="s">
        <v>282</v>
      </c>
      <c r="L9" s="1163">
        <v>1</v>
      </c>
      <c r="M9" s="1153" t="s">
        <v>283</v>
      </c>
      <c r="N9" s="1153" t="s">
        <v>284</v>
      </c>
    </row>
    <row r="10" spans="1:21" ht="30" x14ac:dyDescent="0.25">
      <c r="A10" s="1151"/>
      <c r="B10" s="1154"/>
      <c r="C10" s="1151"/>
      <c r="D10" s="1151"/>
      <c r="E10" s="1151"/>
      <c r="F10" s="1151"/>
      <c r="G10" s="93" t="s">
        <v>285</v>
      </c>
      <c r="H10" s="79" t="s">
        <v>74</v>
      </c>
      <c r="I10" s="79"/>
      <c r="J10" s="158" t="s">
        <v>286</v>
      </c>
      <c r="K10" s="1155"/>
      <c r="L10" s="1164"/>
      <c r="M10" s="1155"/>
      <c r="N10" s="1155"/>
    </row>
    <row r="11" spans="1:21" ht="60" x14ac:dyDescent="0.25">
      <c r="A11" s="1151"/>
      <c r="B11" s="1154"/>
      <c r="C11" s="1151"/>
      <c r="D11" s="1151"/>
      <c r="E11" s="1151"/>
      <c r="F11" s="1151"/>
      <c r="G11" s="93" t="s">
        <v>287</v>
      </c>
      <c r="H11" s="79" t="s">
        <v>74</v>
      </c>
      <c r="I11" s="79"/>
      <c r="J11" s="112" t="s">
        <v>288</v>
      </c>
      <c r="K11" s="1153" t="s">
        <v>289</v>
      </c>
      <c r="L11" s="1156">
        <v>1</v>
      </c>
      <c r="M11" s="1153" t="s">
        <v>290</v>
      </c>
      <c r="N11" s="1153" t="s">
        <v>291</v>
      </c>
    </row>
    <row r="12" spans="1:21" ht="45" x14ac:dyDescent="0.25">
      <c r="A12" s="1152"/>
      <c r="B12" s="1155"/>
      <c r="C12" s="1152"/>
      <c r="D12" s="1152"/>
      <c r="E12" s="1152"/>
      <c r="F12" s="1152"/>
      <c r="G12" s="93" t="s">
        <v>292</v>
      </c>
      <c r="H12" s="79" t="s">
        <v>74</v>
      </c>
      <c r="I12" s="79"/>
      <c r="J12" s="158" t="s">
        <v>293</v>
      </c>
      <c r="K12" s="1155"/>
      <c r="L12" s="1155"/>
      <c r="M12" s="1155"/>
      <c r="N12" s="1155"/>
    </row>
    <row r="13" spans="1:21" ht="105" x14ac:dyDescent="0.25">
      <c r="A13" s="1150">
        <v>2</v>
      </c>
      <c r="B13" s="1153" t="s">
        <v>294</v>
      </c>
      <c r="C13" s="1150"/>
      <c r="D13" s="1150" t="s">
        <v>74</v>
      </c>
      <c r="E13" s="1150"/>
      <c r="F13" s="1150"/>
      <c r="G13" s="93" t="s">
        <v>295</v>
      </c>
      <c r="H13" s="79" t="s">
        <v>74</v>
      </c>
      <c r="I13" s="79"/>
      <c r="J13" s="230" t="s">
        <v>296</v>
      </c>
      <c r="K13" s="1153" t="s">
        <v>297</v>
      </c>
      <c r="L13" s="1156">
        <v>1</v>
      </c>
      <c r="M13" s="1153" t="s">
        <v>298</v>
      </c>
      <c r="N13" s="1153" t="s">
        <v>299</v>
      </c>
    </row>
    <row r="14" spans="1:21" ht="127.15" customHeight="1" x14ac:dyDescent="0.25">
      <c r="A14" s="1151"/>
      <c r="B14" s="1154"/>
      <c r="C14" s="1151"/>
      <c r="D14" s="1151"/>
      <c r="E14" s="1151"/>
      <c r="F14" s="1151"/>
      <c r="G14" s="93" t="s">
        <v>300</v>
      </c>
      <c r="H14" s="79" t="s">
        <v>74</v>
      </c>
      <c r="I14" s="79"/>
      <c r="J14" s="158" t="s">
        <v>301</v>
      </c>
      <c r="K14" s="1154"/>
      <c r="L14" s="1154"/>
      <c r="M14" s="1154"/>
      <c r="N14" s="1154"/>
    </row>
    <row r="15" spans="1:21" ht="60" x14ac:dyDescent="0.25">
      <c r="A15" s="1151"/>
      <c r="B15" s="1154"/>
      <c r="C15" s="1151"/>
      <c r="D15" s="1151"/>
      <c r="E15" s="1151"/>
      <c r="F15" s="1151"/>
      <c r="G15" s="93" t="s">
        <v>302</v>
      </c>
      <c r="H15" s="79" t="s">
        <v>74</v>
      </c>
      <c r="I15" s="79"/>
      <c r="J15" s="158" t="s">
        <v>303</v>
      </c>
      <c r="K15" s="1154"/>
      <c r="L15" s="1154"/>
      <c r="M15" s="1154"/>
      <c r="N15" s="1154"/>
    </row>
    <row r="16" spans="1:21" ht="30" x14ac:dyDescent="0.25">
      <c r="A16" s="1151"/>
      <c r="B16" s="1154"/>
      <c r="C16" s="1151"/>
      <c r="D16" s="1151"/>
      <c r="E16" s="1151"/>
      <c r="F16" s="1151"/>
      <c r="G16" s="93" t="s">
        <v>304</v>
      </c>
      <c r="H16" s="79" t="s">
        <v>74</v>
      </c>
      <c r="I16" s="79"/>
      <c r="J16" s="84"/>
      <c r="K16" s="1154"/>
      <c r="L16" s="1154"/>
      <c r="M16" s="1154"/>
      <c r="N16" s="1154"/>
    </row>
    <row r="17" spans="1:14" ht="60" x14ac:dyDescent="0.25">
      <c r="A17" s="1151"/>
      <c r="B17" s="1154"/>
      <c r="C17" s="1151"/>
      <c r="D17" s="1151"/>
      <c r="E17" s="1151"/>
      <c r="F17" s="1151"/>
      <c r="G17" s="93" t="s">
        <v>305</v>
      </c>
      <c r="H17" s="79" t="s">
        <v>74</v>
      </c>
      <c r="I17" s="79"/>
      <c r="J17" s="233" t="s">
        <v>306</v>
      </c>
      <c r="K17" s="1155"/>
      <c r="L17" s="1155"/>
      <c r="M17" s="1159"/>
      <c r="N17" s="1159"/>
    </row>
    <row r="18" spans="1:14" ht="30" x14ac:dyDescent="0.25">
      <c r="A18" s="1151"/>
      <c r="B18" s="1154"/>
      <c r="C18" s="1151"/>
      <c r="D18" s="1151"/>
      <c r="E18" s="1151"/>
      <c r="F18" s="1151"/>
      <c r="G18" s="93" t="s">
        <v>307</v>
      </c>
      <c r="H18" s="79" t="s">
        <v>74</v>
      </c>
      <c r="I18" s="79"/>
      <c r="J18" s="230" t="s">
        <v>308</v>
      </c>
      <c r="K18" s="1153" t="s">
        <v>309</v>
      </c>
      <c r="L18" s="1156">
        <v>1</v>
      </c>
      <c r="M18" s="1154" t="s">
        <v>310</v>
      </c>
      <c r="N18" s="1160" t="s">
        <v>311</v>
      </c>
    </row>
    <row r="19" spans="1:14" ht="45" x14ac:dyDescent="0.25">
      <c r="A19" s="1151"/>
      <c r="B19" s="1154"/>
      <c r="C19" s="1151"/>
      <c r="D19" s="1151"/>
      <c r="E19" s="1151"/>
      <c r="F19" s="1151"/>
      <c r="G19" s="93" t="s">
        <v>312</v>
      </c>
      <c r="H19" s="79" t="s">
        <v>74</v>
      </c>
      <c r="I19" s="79"/>
      <c r="J19" s="233" t="s">
        <v>306</v>
      </c>
      <c r="K19" s="1154"/>
      <c r="L19" s="1154"/>
      <c r="M19" s="1154"/>
      <c r="N19" s="1160"/>
    </row>
    <row r="20" spans="1:14" ht="60" x14ac:dyDescent="0.25">
      <c r="A20" s="1151"/>
      <c r="B20" s="1154"/>
      <c r="C20" s="1151"/>
      <c r="D20" s="1151"/>
      <c r="E20" s="1151"/>
      <c r="F20" s="1151"/>
      <c r="G20" s="93" t="s">
        <v>313</v>
      </c>
      <c r="H20" s="79" t="s">
        <v>74</v>
      </c>
      <c r="I20" s="79"/>
      <c r="J20" s="158" t="s">
        <v>314</v>
      </c>
      <c r="K20" s="1154"/>
      <c r="L20" s="1154"/>
      <c r="M20" s="1154"/>
      <c r="N20" s="1160"/>
    </row>
    <row r="21" spans="1:14" ht="66.599999999999994" customHeight="1" x14ac:dyDescent="0.25">
      <c r="A21" s="1151"/>
      <c r="B21" s="1154"/>
      <c r="C21" s="1151"/>
      <c r="D21" s="1151"/>
      <c r="E21" s="1151"/>
      <c r="F21" s="1151"/>
      <c r="G21" s="93" t="s">
        <v>315</v>
      </c>
      <c r="H21" s="79" t="s">
        <v>74</v>
      </c>
      <c r="I21" s="79"/>
      <c r="J21" s="158" t="s">
        <v>316</v>
      </c>
      <c r="K21" s="1154"/>
      <c r="L21" s="1154"/>
      <c r="M21" s="1154"/>
      <c r="N21" s="1160"/>
    </row>
    <row r="22" spans="1:14" ht="120" x14ac:dyDescent="0.25">
      <c r="A22" s="1152"/>
      <c r="B22" s="1155"/>
      <c r="C22" s="1152"/>
      <c r="D22" s="1152"/>
      <c r="E22" s="1152"/>
      <c r="F22" s="1152"/>
      <c r="G22" s="93" t="s">
        <v>317</v>
      </c>
      <c r="H22" s="79" t="s">
        <v>74</v>
      </c>
      <c r="I22" s="79"/>
      <c r="J22" s="158" t="s">
        <v>318</v>
      </c>
      <c r="K22" s="1155"/>
      <c r="L22" s="1155"/>
      <c r="M22" s="1155"/>
      <c r="N22" s="1161"/>
    </row>
    <row r="23" spans="1:14" ht="60" x14ac:dyDescent="0.25">
      <c r="A23" s="1150">
        <v>3</v>
      </c>
      <c r="B23" s="1153" t="s">
        <v>319</v>
      </c>
      <c r="C23" s="1150"/>
      <c r="D23" s="1150" t="s">
        <v>74</v>
      </c>
      <c r="E23" s="1150"/>
      <c r="F23" s="1150"/>
      <c r="G23" s="93" t="s">
        <v>320</v>
      </c>
      <c r="H23" s="79" t="s">
        <v>74</v>
      </c>
      <c r="I23" s="79"/>
      <c r="J23" s="230" t="s">
        <v>321</v>
      </c>
      <c r="K23" s="1153" t="s">
        <v>322</v>
      </c>
      <c r="L23" s="1156">
        <v>1</v>
      </c>
      <c r="M23" s="1153" t="s">
        <v>323</v>
      </c>
      <c r="N23" s="1153" t="s">
        <v>324</v>
      </c>
    </row>
    <row r="24" spans="1:14" ht="60" x14ac:dyDescent="0.25">
      <c r="A24" s="1151"/>
      <c r="B24" s="1154"/>
      <c r="C24" s="1151"/>
      <c r="D24" s="1151"/>
      <c r="E24" s="1151"/>
      <c r="F24" s="1151"/>
      <c r="G24" s="93" t="s">
        <v>325</v>
      </c>
      <c r="H24" s="79" t="s">
        <v>74</v>
      </c>
      <c r="I24" s="79"/>
      <c r="J24" s="230" t="s">
        <v>326</v>
      </c>
      <c r="K24" s="1154"/>
      <c r="L24" s="1157"/>
      <c r="M24" s="1154"/>
      <c r="N24" s="1154"/>
    </row>
    <row r="25" spans="1:14" ht="45" x14ac:dyDescent="0.25">
      <c r="A25" s="1151"/>
      <c r="B25" s="1154"/>
      <c r="C25" s="1151"/>
      <c r="D25" s="1151"/>
      <c r="E25" s="1151"/>
      <c r="F25" s="1151"/>
      <c r="G25" s="93" t="s">
        <v>327</v>
      </c>
      <c r="H25" s="79" t="s">
        <v>74</v>
      </c>
      <c r="I25" s="79"/>
      <c r="J25" s="230" t="s">
        <v>328</v>
      </c>
      <c r="K25" s="1154"/>
      <c r="L25" s="1157"/>
      <c r="M25" s="1154"/>
      <c r="N25" s="1154"/>
    </row>
    <row r="26" spans="1:14" ht="30" x14ac:dyDescent="0.25">
      <c r="A26" s="1151"/>
      <c r="B26" s="1154"/>
      <c r="C26" s="1151"/>
      <c r="D26" s="1151"/>
      <c r="E26" s="1151"/>
      <c r="F26" s="1151"/>
      <c r="G26" s="93" t="s">
        <v>329</v>
      </c>
      <c r="H26" s="79" t="s">
        <v>74</v>
      </c>
      <c r="I26" s="79"/>
      <c r="J26" s="158" t="s">
        <v>330</v>
      </c>
      <c r="K26" s="1154"/>
      <c r="L26" s="1157"/>
      <c r="M26" s="1154"/>
      <c r="N26" s="1154"/>
    </row>
    <row r="27" spans="1:14" ht="45" x14ac:dyDescent="0.25">
      <c r="A27" s="1151"/>
      <c r="B27" s="1154"/>
      <c r="C27" s="1151"/>
      <c r="D27" s="1151"/>
      <c r="E27" s="1151"/>
      <c r="F27" s="1151"/>
      <c r="G27" s="93" t="s">
        <v>331</v>
      </c>
      <c r="H27" s="79" t="s">
        <v>74</v>
      </c>
      <c r="I27" s="79"/>
      <c r="J27" s="230" t="s">
        <v>332</v>
      </c>
      <c r="K27" s="1154"/>
      <c r="L27" s="1157"/>
      <c r="M27" s="1154"/>
      <c r="N27" s="1154"/>
    </row>
    <row r="28" spans="1:14" x14ac:dyDescent="0.25">
      <c r="A28" s="1151"/>
      <c r="B28" s="1154"/>
      <c r="C28" s="1151"/>
      <c r="D28" s="1151"/>
      <c r="E28" s="1151"/>
      <c r="F28" s="1151"/>
      <c r="G28" s="93" t="s">
        <v>333</v>
      </c>
      <c r="H28" s="79" t="s">
        <v>74</v>
      </c>
      <c r="I28" s="79"/>
      <c r="J28" s="158" t="s">
        <v>334</v>
      </c>
      <c r="K28" s="1154"/>
      <c r="L28" s="1157"/>
      <c r="M28" s="1154"/>
      <c r="N28" s="1154"/>
    </row>
    <row r="29" spans="1:14" ht="30" x14ac:dyDescent="0.25">
      <c r="A29" s="1152"/>
      <c r="B29" s="1155"/>
      <c r="C29" s="1152"/>
      <c r="D29" s="1152"/>
      <c r="E29" s="1152"/>
      <c r="F29" s="1152"/>
      <c r="G29" s="93" t="s">
        <v>335</v>
      </c>
      <c r="H29" s="79" t="s">
        <v>74</v>
      </c>
      <c r="I29" s="79"/>
      <c r="J29" s="230" t="s">
        <v>336</v>
      </c>
      <c r="K29" s="1155"/>
      <c r="L29" s="1158"/>
      <c r="M29" s="1155"/>
      <c r="N29" s="1155"/>
    </row>
    <row r="30" spans="1:14" ht="75" x14ac:dyDescent="0.25">
      <c r="A30" s="1150">
        <v>4</v>
      </c>
      <c r="B30" s="1153" t="s">
        <v>337</v>
      </c>
      <c r="C30" s="1150"/>
      <c r="D30" s="1150" t="s">
        <v>74</v>
      </c>
      <c r="E30" s="1150"/>
      <c r="F30" s="1150"/>
      <c r="G30" s="84" t="s">
        <v>338</v>
      </c>
      <c r="H30" s="79" t="s">
        <v>74</v>
      </c>
      <c r="I30" s="79"/>
      <c r="J30" s="158" t="s">
        <v>339</v>
      </c>
      <c r="K30" s="1153" t="s">
        <v>340</v>
      </c>
      <c r="L30" s="1156">
        <v>1</v>
      </c>
      <c r="M30" s="1153" t="s">
        <v>341</v>
      </c>
      <c r="N30" s="1153" t="s">
        <v>342</v>
      </c>
    </row>
    <row r="31" spans="1:14" ht="66" customHeight="1" x14ac:dyDescent="0.25">
      <c r="A31" s="1151"/>
      <c r="B31" s="1154"/>
      <c r="C31" s="1151"/>
      <c r="D31" s="1151"/>
      <c r="E31" s="1151"/>
      <c r="F31" s="1151"/>
      <c r="G31" s="84" t="s">
        <v>302</v>
      </c>
      <c r="H31" s="79" t="s">
        <v>74</v>
      </c>
      <c r="I31" s="79"/>
      <c r="J31" s="158" t="s">
        <v>303</v>
      </c>
      <c r="K31" s="1154"/>
      <c r="L31" s="1154"/>
      <c r="M31" s="1154"/>
      <c r="N31" s="1154"/>
    </row>
    <row r="32" spans="1:14" ht="105" x14ac:dyDescent="0.25">
      <c r="A32" s="1152"/>
      <c r="B32" s="1155"/>
      <c r="C32" s="1152"/>
      <c r="D32" s="1152"/>
      <c r="E32" s="1152"/>
      <c r="F32" s="1152"/>
      <c r="G32" s="84" t="s">
        <v>343</v>
      </c>
      <c r="H32" s="79" t="s">
        <v>74</v>
      </c>
      <c r="I32" s="79"/>
      <c r="J32" s="158" t="s">
        <v>344</v>
      </c>
      <c r="K32" s="1155"/>
      <c r="L32" s="1155"/>
      <c r="M32" s="1155"/>
      <c r="N32" s="1155"/>
    </row>
    <row r="34" spans="2:21" s="388" customFormat="1" ht="45" customHeight="1" x14ac:dyDescent="0.25">
      <c r="B34" s="391">
        <f>COUNTA(B9:B32)</f>
        <v>4</v>
      </c>
      <c r="K34" s="391">
        <f>COUNTA(K9:K32)</f>
        <v>6</v>
      </c>
      <c r="L34" s="392">
        <f>AVERAGE(L9:L32)</f>
        <v>1</v>
      </c>
    </row>
    <row r="35" spans="2:21" s="397" customFormat="1" ht="42.75" customHeight="1" x14ac:dyDescent="0.25">
      <c r="B35" s="398" t="s">
        <v>2044</v>
      </c>
      <c r="K35" s="398" t="s">
        <v>2045</v>
      </c>
      <c r="L35" s="398" t="s">
        <v>2046</v>
      </c>
      <c r="U35" s="399"/>
    </row>
  </sheetData>
  <mergeCells count="66">
    <mergeCell ref="A4:B4"/>
    <mergeCell ref="C4:F4"/>
    <mergeCell ref="C6:F6"/>
    <mergeCell ref="G6:J6"/>
    <mergeCell ref="K6:N6"/>
    <mergeCell ref="H7:I7"/>
    <mergeCell ref="J7:J8"/>
    <mergeCell ref="L7:L8"/>
    <mergeCell ref="M7:M8"/>
    <mergeCell ref="A7:A8"/>
    <mergeCell ref="B7:B8"/>
    <mergeCell ref="C7:D7"/>
    <mergeCell ref="E7:E8"/>
    <mergeCell ref="F7:F8"/>
    <mergeCell ref="N7:N8"/>
    <mergeCell ref="A9:A12"/>
    <mergeCell ref="B9:B12"/>
    <mergeCell ref="C9:C12"/>
    <mergeCell ref="D9:D12"/>
    <mergeCell ref="E9:E12"/>
    <mergeCell ref="F9:F12"/>
    <mergeCell ref="K9:K10"/>
    <mergeCell ref="L9:L10"/>
    <mergeCell ref="M9:M10"/>
    <mergeCell ref="N9:N10"/>
    <mergeCell ref="K11:K12"/>
    <mergeCell ref="L11:L12"/>
    <mergeCell ref="M11:M12"/>
    <mergeCell ref="N11:N12"/>
    <mergeCell ref="G7:G8"/>
    <mergeCell ref="A13:A22"/>
    <mergeCell ref="B13:B22"/>
    <mergeCell ref="C13:C22"/>
    <mergeCell ref="D13:D22"/>
    <mergeCell ref="E13:E22"/>
    <mergeCell ref="F13:F22"/>
    <mergeCell ref="K13:K17"/>
    <mergeCell ref="L13:L17"/>
    <mergeCell ref="M13:M17"/>
    <mergeCell ref="N13:N17"/>
    <mergeCell ref="K18:K22"/>
    <mergeCell ref="L18:L22"/>
    <mergeCell ref="M18:M22"/>
    <mergeCell ref="N18:N22"/>
    <mergeCell ref="N23:N29"/>
    <mergeCell ref="A23:A29"/>
    <mergeCell ref="B23:B29"/>
    <mergeCell ref="C23:C29"/>
    <mergeCell ref="D23:D29"/>
    <mergeCell ref="E23:E29"/>
    <mergeCell ref="A1:N1"/>
    <mergeCell ref="A2:N2"/>
    <mergeCell ref="F30:F32"/>
    <mergeCell ref="K30:K32"/>
    <mergeCell ref="L30:L32"/>
    <mergeCell ref="M30:M32"/>
    <mergeCell ref="N30:N32"/>
    <mergeCell ref="A30:A32"/>
    <mergeCell ref="B30:B32"/>
    <mergeCell ref="C30:C32"/>
    <mergeCell ref="D30:D32"/>
    <mergeCell ref="E30:E32"/>
    <mergeCell ref="F23:F29"/>
    <mergeCell ref="K23:K29"/>
    <mergeCell ref="L23:L29"/>
    <mergeCell ref="M23:M29"/>
  </mergeCells>
  <phoneticPr fontId="25" type="noConversion"/>
  <hyperlinks>
    <hyperlink ref="J24" r:id="rId1"/>
    <hyperlink ref="J29" r:id="rId2"/>
    <hyperlink ref="J13" r:id="rId3" display="https://www.uis.edu.co/intranet/calidad/documentos/SEGUIMIENTO_INSTITUCIONAL/procedimientos/PSE.08.pdf"/>
    <hyperlink ref="J9" r:id="rId4"/>
    <hyperlink ref="J18" r:id="rId5"/>
    <hyperlink ref="J25" r:id="rId6"/>
    <hyperlink ref="J27" r:id="rId7"/>
    <hyperlink ref="J17" r:id="rId8"/>
    <hyperlink ref="J23" r:id="rId9"/>
    <hyperlink ref="J19" r:id="rId10"/>
  </hyperlinks>
  <pageMargins left="0.7" right="0.7" top="0.75" bottom="0.75" header="0.3" footer="0.3"/>
  <pageSetup paperSize="9" orientation="portrait" r:id="rId11"/>
  <drawing r:id="rId12"/>
  <legacyDrawing r:id="rId1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2"/>
  <sheetViews>
    <sheetView showGridLines="0" zoomScale="70" zoomScaleNormal="70" workbookViewId="0">
      <selection sqref="A1:XFD2"/>
    </sheetView>
  </sheetViews>
  <sheetFormatPr baseColWidth="10" defaultColWidth="11.42578125" defaultRowHeight="15" x14ac:dyDescent="0.25"/>
  <cols>
    <col min="1" max="1" width="10" style="92" customWidth="1"/>
    <col min="2" max="2" width="21.28515625" style="92" customWidth="1"/>
    <col min="3" max="3" width="7.7109375" style="92" customWidth="1"/>
    <col min="4" max="4" width="7.28515625" style="92" customWidth="1"/>
    <col min="5" max="5" width="27.5703125" style="92" customWidth="1"/>
    <col min="6" max="6" width="16" style="92" customWidth="1"/>
    <col min="7" max="7" width="6.7109375" style="90" customWidth="1"/>
    <col min="8" max="8" width="44.5703125" style="91" customWidth="1"/>
    <col min="9" max="9" width="9.85546875" style="90" customWidth="1"/>
    <col min="10" max="10" width="9.85546875" style="92" customWidth="1"/>
    <col min="11" max="11" width="47.5703125" style="92" customWidth="1"/>
    <col min="12" max="12" width="33.28515625" style="92" customWidth="1"/>
    <col min="13" max="13" width="13.85546875" style="92" customWidth="1"/>
    <col min="14" max="14" width="39.85546875" style="92" customWidth="1"/>
    <col min="15" max="15" width="20.85546875" style="92" customWidth="1"/>
    <col min="16" max="16384" width="11.42578125" style="92"/>
  </cols>
  <sheetData>
    <row r="1" spans="1:15"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5" s="153" customFormat="1" ht="20.25" x14ac:dyDescent="0.25">
      <c r="A2" s="726" t="str">
        <f>Contenido!$B$2</f>
        <v>2021 -  2022</v>
      </c>
      <c r="B2" s="726"/>
      <c r="C2" s="726"/>
      <c r="D2" s="726"/>
      <c r="E2" s="726"/>
      <c r="F2" s="726"/>
      <c r="G2" s="726"/>
      <c r="H2" s="726"/>
      <c r="I2" s="726"/>
      <c r="J2" s="726"/>
      <c r="K2" s="726"/>
      <c r="L2" s="726"/>
      <c r="M2" s="726"/>
      <c r="N2" s="726"/>
    </row>
    <row r="5" spans="1:15" ht="36.75" customHeight="1" x14ac:dyDescent="0.25">
      <c r="A5" s="1172" t="s">
        <v>60</v>
      </c>
      <c r="B5" s="1172"/>
      <c r="C5" s="1173" t="s">
        <v>345</v>
      </c>
      <c r="D5" s="1173"/>
      <c r="E5" s="1173"/>
      <c r="F5" s="1173"/>
    </row>
    <row r="6" spans="1:15" ht="25.5" customHeight="1" x14ac:dyDescent="0.25"/>
    <row r="7" spans="1:15" x14ac:dyDescent="0.25">
      <c r="A7" s="71"/>
      <c r="B7" s="71"/>
      <c r="C7" s="1174" t="s">
        <v>262</v>
      </c>
      <c r="D7" s="1174"/>
      <c r="E7" s="1174"/>
      <c r="F7" s="1174"/>
      <c r="G7" s="177"/>
      <c r="H7" s="1175" t="s">
        <v>263</v>
      </c>
      <c r="I7" s="1175"/>
      <c r="J7" s="1175"/>
      <c r="K7" s="1175"/>
      <c r="L7" s="1176" t="s">
        <v>264</v>
      </c>
      <c r="M7" s="1176"/>
      <c r="N7" s="1176"/>
      <c r="O7" s="1176"/>
    </row>
    <row r="8" spans="1:15" x14ac:dyDescent="0.25">
      <c r="A8" s="1167" t="s">
        <v>119</v>
      </c>
      <c r="B8" s="1169" t="s">
        <v>265</v>
      </c>
      <c r="C8" s="1170" t="s">
        <v>266</v>
      </c>
      <c r="D8" s="1170"/>
      <c r="E8" s="1169" t="s">
        <v>267</v>
      </c>
      <c r="F8" s="1170" t="s">
        <v>268</v>
      </c>
      <c r="G8" s="1165"/>
      <c r="H8" s="1165" t="s">
        <v>269</v>
      </c>
      <c r="I8" s="1165" t="s">
        <v>270</v>
      </c>
      <c r="J8" s="1165"/>
      <c r="K8" s="1165" t="s">
        <v>271</v>
      </c>
      <c r="L8" s="73" t="s">
        <v>272</v>
      </c>
      <c r="M8" s="1162" t="s">
        <v>273</v>
      </c>
      <c r="N8" s="1162" t="s">
        <v>274</v>
      </c>
      <c r="O8" s="1162" t="s">
        <v>275</v>
      </c>
    </row>
    <row r="9" spans="1:15" x14ac:dyDescent="0.25">
      <c r="A9" s="1168"/>
      <c r="B9" s="1169"/>
      <c r="C9" s="74" t="s">
        <v>276</v>
      </c>
      <c r="D9" s="74" t="s">
        <v>277</v>
      </c>
      <c r="E9" s="1169"/>
      <c r="F9" s="1171"/>
      <c r="G9" s="1166"/>
      <c r="H9" s="1166"/>
      <c r="I9" s="75" t="s">
        <v>276</v>
      </c>
      <c r="J9" s="75" t="s">
        <v>277</v>
      </c>
      <c r="K9" s="1166"/>
      <c r="L9" s="73" t="s">
        <v>278</v>
      </c>
      <c r="M9" s="1162"/>
      <c r="N9" s="1162"/>
      <c r="O9" s="1162"/>
    </row>
    <row r="10" spans="1:15" ht="45" x14ac:dyDescent="0.25">
      <c r="A10" s="1150">
        <v>1</v>
      </c>
      <c r="B10" s="1153" t="s">
        <v>346</v>
      </c>
      <c r="C10" s="1177"/>
      <c r="D10" s="1150" t="s">
        <v>74</v>
      </c>
      <c r="E10" s="1177"/>
      <c r="F10" s="1177"/>
      <c r="G10" s="93">
        <v>1.1000000000000001</v>
      </c>
      <c r="H10" s="93" t="s">
        <v>347</v>
      </c>
      <c r="I10" s="79" t="s">
        <v>348</v>
      </c>
      <c r="J10" s="79"/>
      <c r="K10" s="93" t="s">
        <v>349</v>
      </c>
      <c r="L10" s="84"/>
      <c r="M10" s="94"/>
      <c r="N10" s="84"/>
      <c r="O10" s="84"/>
    </row>
    <row r="11" spans="1:15" ht="30" x14ac:dyDescent="0.25">
      <c r="A11" s="1151"/>
      <c r="B11" s="1154"/>
      <c r="C11" s="1178"/>
      <c r="D11" s="1151"/>
      <c r="E11" s="1178"/>
      <c r="F11" s="1178"/>
      <c r="G11" s="93">
        <v>1.2</v>
      </c>
      <c r="H11" s="93" t="s">
        <v>350</v>
      </c>
      <c r="I11" s="79" t="s">
        <v>348</v>
      </c>
      <c r="J11" s="79"/>
      <c r="K11" s="93" t="s">
        <v>349</v>
      </c>
      <c r="L11" s="84"/>
      <c r="M11" s="94"/>
      <c r="N11" s="84"/>
      <c r="O11" s="84"/>
    </row>
    <row r="12" spans="1:15" ht="30" x14ac:dyDescent="0.25">
      <c r="A12" s="1151"/>
      <c r="B12" s="1154"/>
      <c r="C12" s="1178"/>
      <c r="D12" s="1151"/>
      <c r="E12" s="1178"/>
      <c r="F12" s="1178"/>
      <c r="G12" s="93">
        <v>1.3</v>
      </c>
      <c r="H12" s="93" t="s">
        <v>351</v>
      </c>
      <c r="I12" s="79" t="s">
        <v>348</v>
      </c>
      <c r="J12" s="79"/>
      <c r="K12" s="93" t="s">
        <v>349</v>
      </c>
      <c r="L12" s="84"/>
      <c r="M12" s="94"/>
      <c r="N12" s="84"/>
      <c r="O12" s="84"/>
    </row>
    <row r="13" spans="1:15" ht="30" x14ac:dyDescent="0.25">
      <c r="A13" s="1151"/>
      <c r="B13" s="1154"/>
      <c r="C13" s="1178"/>
      <c r="D13" s="1151"/>
      <c r="E13" s="1178"/>
      <c r="F13" s="1178"/>
      <c r="G13" s="93">
        <v>1.4</v>
      </c>
      <c r="H13" s="93" t="s">
        <v>352</v>
      </c>
      <c r="I13" s="79" t="s">
        <v>348</v>
      </c>
      <c r="J13" s="79"/>
      <c r="K13" s="93" t="s">
        <v>349</v>
      </c>
      <c r="L13" s="84"/>
      <c r="M13" s="94"/>
      <c r="N13" s="84"/>
      <c r="O13" s="84"/>
    </row>
    <row r="14" spans="1:15" ht="45" x14ac:dyDescent="0.25">
      <c r="A14" s="1151"/>
      <c r="B14" s="1154"/>
      <c r="C14" s="1178"/>
      <c r="D14" s="1151"/>
      <c r="E14" s="1178"/>
      <c r="F14" s="1178"/>
      <c r="G14" s="93">
        <v>1.5</v>
      </c>
      <c r="H14" s="93" t="s">
        <v>353</v>
      </c>
      <c r="I14" s="79" t="s">
        <v>348</v>
      </c>
      <c r="J14" s="79"/>
      <c r="K14" s="93" t="s">
        <v>349</v>
      </c>
      <c r="L14" s="84"/>
      <c r="M14" s="94"/>
      <c r="N14" s="84"/>
      <c r="O14" s="84"/>
    </row>
    <row r="15" spans="1:15" ht="45" x14ac:dyDescent="0.25">
      <c r="A15" s="1151"/>
      <c r="B15" s="1154"/>
      <c r="C15" s="1178"/>
      <c r="D15" s="1151"/>
      <c r="E15" s="1178"/>
      <c r="F15" s="1178"/>
      <c r="G15" s="93">
        <v>1.6</v>
      </c>
      <c r="H15" s="93" t="s">
        <v>354</v>
      </c>
      <c r="I15" s="79" t="s">
        <v>348</v>
      </c>
      <c r="J15" s="79"/>
      <c r="K15" s="93" t="s">
        <v>355</v>
      </c>
      <c r="L15" s="84"/>
      <c r="M15" s="94"/>
      <c r="N15" s="84"/>
      <c r="O15" s="84"/>
    </row>
    <row r="16" spans="1:15" ht="45" x14ac:dyDescent="0.25">
      <c r="A16" s="1151"/>
      <c r="B16" s="1154"/>
      <c r="C16" s="1178"/>
      <c r="D16" s="1151"/>
      <c r="E16" s="1178"/>
      <c r="F16" s="1178"/>
      <c r="G16" s="93">
        <v>1.7</v>
      </c>
      <c r="H16" s="93" t="s">
        <v>356</v>
      </c>
      <c r="I16" s="79" t="s">
        <v>348</v>
      </c>
      <c r="J16" s="79"/>
      <c r="K16" s="93" t="s">
        <v>355</v>
      </c>
      <c r="L16" s="84"/>
      <c r="M16" s="94"/>
      <c r="N16" s="84"/>
      <c r="O16" s="84"/>
    </row>
    <row r="17" spans="1:15" ht="45" x14ac:dyDescent="0.25">
      <c r="A17" s="1151"/>
      <c r="B17" s="1154"/>
      <c r="C17" s="1178"/>
      <c r="D17" s="1151"/>
      <c r="E17" s="1178"/>
      <c r="F17" s="1178"/>
      <c r="G17" s="93">
        <v>1.8</v>
      </c>
      <c r="H17" s="384" t="s">
        <v>2076</v>
      </c>
      <c r="I17" s="79" t="s">
        <v>348</v>
      </c>
      <c r="J17" s="79"/>
      <c r="K17" s="93" t="s">
        <v>357</v>
      </c>
      <c r="L17" s="84"/>
      <c r="M17" s="94"/>
      <c r="N17" s="84"/>
      <c r="O17" s="84"/>
    </row>
    <row r="18" spans="1:15" ht="60" x14ac:dyDescent="0.25">
      <c r="A18" s="1152"/>
      <c r="B18" s="1155"/>
      <c r="C18" s="1179"/>
      <c r="D18" s="1152"/>
      <c r="E18" s="1179"/>
      <c r="F18" s="1179"/>
      <c r="G18" s="93">
        <v>1.9</v>
      </c>
      <c r="H18" s="93" t="s">
        <v>358</v>
      </c>
      <c r="I18" s="79" t="s">
        <v>348</v>
      </c>
      <c r="J18" s="79"/>
      <c r="K18" s="84" t="s">
        <v>359</v>
      </c>
      <c r="L18" s="84"/>
      <c r="M18" s="94"/>
      <c r="N18" s="84"/>
      <c r="O18" s="84"/>
    </row>
    <row r="19" spans="1:15" ht="30" x14ac:dyDescent="0.25">
      <c r="A19" s="1150">
        <v>2</v>
      </c>
      <c r="B19" s="1153" t="s">
        <v>360</v>
      </c>
      <c r="C19" s="1153"/>
      <c r="D19" s="1153" t="s">
        <v>74</v>
      </c>
      <c r="E19" s="1153"/>
      <c r="F19" s="1153"/>
      <c r="G19" s="93">
        <v>2.1</v>
      </c>
      <c r="H19" s="93" t="s">
        <v>361</v>
      </c>
      <c r="I19" s="79" t="s">
        <v>348</v>
      </c>
      <c r="J19" s="79"/>
      <c r="K19" s="93" t="s">
        <v>362</v>
      </c>
      <c r="L19" s="1153" t="s">
        <v>363</v>
      </c>
      <c r="M19" s="1156">
        <v>1</v>
      </c>
      <c r="N19" s="1153" t="s">
        <v>364</v>
      </c>
      <c r="O19" s="1153" t="s">
        <v>365</v>
      </c>
    </row>
    <row r="20" spans="1:15" ht="30" x14ac:dyDescent="0.25">
      <c r="A20" s="1151"/>
      <c r="B20" s="1154"/>
      <c r="C20" s="1154"/>
      <c r="D20" s="1154"/>
      <c r="E20" s="1154"/>
      <c r="F20" s="1154"/>
      <c r="G20" s="93">
        <v>2.2000000000000002</v>
      </c>
      <c r="H20" s="93" t="s">
        <v>366</v>
      </c>
      <c r="I20" s="79" t="s">
        <v>348</v>
      </c>
      <c r="J20" s="79"/>
      <c r="K20" s="111" t="s">
        <v>367</v>
      </c>
      <c r="L20" s="1154"/>
      <c r="M20" s="1157"/>
      <c r="N20" s="1154"/>
      <c r="O20" s="1154"/>
    </row>
    <row r="21" spans="1:15" ht="30" x14ac:dyDescent="0.25">
      <c r="A21" s="1151"/>
      <c r="B21" s="1154"/>
      <c r="C21" s="1154"/>
      <c r="D21" s="1154"/>
      <c r="E21" s="1154"/>
      <c r="F21" s="1154"/>
      <c r="G21" s="93">
        <v>2.2999999999999998</v>
      </c>
      <c r="H21" s="93" t="s">
        <v>368</v>
      </c>
      <c r="I21" s="79" t="s">
        <v>348</v>
      </c>
      <c r="J21" s="79"/>
      <c r="K21" s="93" t="s">
        <v>369</v>
      </c>
      <c r="L21" s="1154"/>
      <c r="M21" s="1157"/>
      <c r="N21" s="1154"/>
      <c r="O21" s="1154"/>
    </row>
    <row r="22" spans="1:15" ht="30" x14ac:dyDescent="0.25">
      <c r="A22" s="1151"/>
      <c r="B22" s="1154"/>
      <c r="C22" s="1154"/>
      <c r="D22" s="1154"/>
      <c r="E22" s="1154"/>
      <c r="F22" s="1154"/>
      <c r="G22" s="93">
        <v>2.4</v>
      </c>
      <c r="H22" s="93" t="s">
        <v>370</v>
      </c>
      <c r="I22" s="79" t="s">
        <v>348</v>
      </c>
      <c r="J22" s="79"/>
      <c r="K22" s="93" t="s">
        <v>371</v>
      </c>
      <c r="L22" s="1154"/>
      <c r="M22" s="1157"/>
      <c r="N22" s="1154"/>
      <c r="O22" s="1154"/>
    </row>
    <row r="23" spans="1:15" ht="30" x14ac:dyDescent="0.25">
      <c r="A23" s="1151"/>
      <c r="B23" s="1154"/>
      <c r="C23" s="1154"/>
      <c r="D23" s="1154"/>
      <c r="E23" s="1154"/>
      <c r="F23" s="1154"/>
      <c r="G23" s="93">
        <v>2.5</v>
      </c>
      <c r="H23" s="93" t="s">
        <v>372</v>
      </c>
      <c r="I23" s="79" t="s">
        <v>348</v>
      </c>
      <c r="J23" s="79"/>
      <c r="K23" s="93" t="s">
        <v>373</v>
      </c>
      <c r="L23" s="1154"/>
      <c r="M23" s="1157"/>
      <c r="N23" s="1154"/>
      <c r="O23" s="1154"/>
    </row>
    <row r="24" spans="1:15" ht="30" x14ac:dyDescent="0.25">
      <c r="A24" s="1151"/>
      <c r="B24" s="1154"/>
      <c r="C24" s="1154"/>
      <c r="D24" s="1154"/>
      <c r="E24" s="1154"/>
      <c r="F24" s="1154"/>
      <c r="G24" s="93">
        <v>2.6</v>
      </c>
      <c r="H24" s="93" t="s">
        <v>374</v>
      </c>
      <c r="I24" s="79" t="s">
        <v>348</v>
      </c>
      <c r="J24" s="79"/>
      <c r="K24" s="93" t="s">
        <v>375</v>
      </c>
      <c r="L24" s="1154"/>
      <c r="M24" s="1157"/>
      <c r="N24" s="1154"/>
      <c r="O24" s="1154"/>
    </row>
    <row r="25" spans="1:15" ht="45" x14ac:dyDescent="0.25">
      <c r="A25" s="1151"/>
      <c r="B25" s="1154"/>
      <c r="C25" s="1154"/>
      <c r="D25" s="1154"/>
      <c r="E25" s="1154"/>
      <c r="F25" s="1154"/>
      <c r="G25" s="93">
        <v>2.7</v>
      </c>
      <c r="H25" s="93" t="s">
        <v>376</v>
      </c>
      <c r="I25" s="79" t="s">
        <v>348</v>
      </c>
      <c r="J25" s="79"/>
      <c r="K25" s="93" t="s">
        <v>377</v>
      </c>
      <c r="L25" s="1154"/>
      <c r="M25" s="1157"/>
      <c r="N25" s="1154"/>
      <c r="O25" s="1154"/>
    </row>
    <row r="26" spans="1:15" ht="105" x14ac:dyDescent="0.25">
      <c r="A26" s="1151"/>
      <c r="B26" s="1154"/>
      <c r="C26" s="1154"/>
      <c r="D26" s="1154"/>
      <c r="E26" s="1154"/>
      <c r="F26" s="1154"/>
      <c r="G26" s="93">
        <v>2.8</v>
      </c>
      <c r="H26" s="93" t="s">
        <v>378</v>
      </c>
      <c r="I26" s="79" t="s">
        <v>348</v>
      </c>
      <c r="J26" s="79"/>
      <c r="K26" s="93" t="s">
        <v>379</v>
      </c>
      <c r="L26" s="1154"/>
      <c r="M26" s="1157"/>
      <c r="N26" s="1154"/>
      <c r="O26" s="1154"/>
    </row>
    <row r="27" spans="1:15" ht="75" x14ac:dyDescent="0.25">
      <c r="A27" s="1151"/>
      <c r="B27" s="1154"/>
      <c r="C27" s="1154"/>
      <c r="D27" s="1154"/>
      <c r="E27" s="1154"/>
      <c r="F27" s="1154"/>
      <c r="G27" s="93">
        <v>2.9</v>
      </c>
      <c r="H27" s="93" t="s">
        <v>380</v>
      </c>
      <c r="I27" s="79" t="s">
        <v>348</v>
      </c>
      <c r="J27" s="79"/>
      <c r="K27" s="93" t="s">
        <v>381</v>
      </c>
      <c r="L27" s="1154"/>
      <c r="M27" s="1157"/>
      <c r="N27" s="1154"/>
      <c r="O27" s="1154"/>
    </row>
    <row r="28" spans="1:15" ht="30" x14ac:dyDescent="0.25">
      <c r="A28" s="1151"/>
      <c r="B28" s="1154"/>
      <c r="C28" s="1154"/>
      <c r="D28" s="1154"/>
      <c r="E28" s="1154"/>
      <c r="F28" s="1154"/>
      <c r="G28" s="95">
        <v>2.1</v>
      </c>
      <c r="H28" s="93" t="s">
        <v>382</v>
      </c>
      <c r="I28" s="79" t="s">
        <v>348</v>
      </c>
      <c r="J28" s="79"/>
      <c r="K28" s="84" t="s">
        <v>383</v>
      </c>
      <c r="L28" s="1154"/>
      <c r="M28" s="1157"/>
      <c r="N28" s="1154"/>
      <c r="O28" s="1154"/>
    </row>
    <row r="29" spans="1:15" ht="45" x14ac:dyDescent="0.25">
      <c r="A29" s="1151"/>
      <c r="B29" s="1154"/>
      <c r="C29" s="1154"/>
      <c r="D29" s="1154"/>
      <c r="E29" s="1154"/>
      <c r="F29" s="1154"/>
      <c r="G29" s="93">
        <v>2.11</v>
      </c>
      <c r="H29" s="93" t="s">
        <v>384</v>
      </c>
      <c r="I29" s="79" t="s">
        <v>348</v>
      </c>
      <c r="J29" s="79"/>
      <c r="K29" s="96" t="s">
        <v>385</v>
      </c>
      <c r="L29" s="1154"/>
      <c r="M29" s="1157"/>
      <c r="N29" s="1154"/>
      <c r="O29" s="1154"/>
    </row>
    <row r="30" spans="1:15" ht="30" x14ac:dyDescent="0.25">
      <c r="A30" s="1151"/>
      <c r="B30" s="1154"/>
      <c r="C30" s="1154"/>
      <c r="D30" s="1154"/>
      <c r="E30" s="1154"/>
      <c r="F30" s="1154"/>
      <c r="G30" s="93">
        <v>2.12</v>
      </c>
      <c r="H30" s="93" t="s">
        <v>386</v>
      </c>
      <c r="I30" s="79" t="s">
        <v>348</v>
      </c>
      <c r="J30" s="79"/>
      <c r="K30" s="84" t="s">
        <v>387</v>
      </c>
      <c r="L30" s="1154"/>
      <c r="M30" s="1157"/>
      <c r="N30" s="1154"/>
      <c r="O30" s="1154"/>
    </row>
    <row r="31" spans="1:15" ht="30" x14ac:dyDescent="0.25">
      <c r="A31" s="1151"/>
      <c r="B31" s="1154"/>
      <c r="C31" s="1154"/>
      <c r="D31" s="1154"/>
      <c r="E31" s="1154"/>
      <c r="F31" s="1154"/>
      <c r="G31" s="93">
        <v>2.13</v>
      </c>
      <c r="H31" s="93" t="s">
        <v>388</v>
      </c>
      <c r="I31" s="79" t="s">
        <v>348</v>
      </c>
      <c r="J31" s="79"/>
      <c r="K31" s="84" t="s">
        <v>389</v>
      </c>
      <c r="L31" s="1154"/>
      <c r="M31" s="1157"/>
      <c r="N31" s="1154"/>
      <c r="O31" s="1154"/>
    </row>
    <row r="32" spans="1:15" ht="75" x14ac:dyDescent="0.25">
      <c r="A32" s="1151"/>
      <c r="B32" s="1154"/>
      <c r="C32" s="1154"/>
      <c r="D32" s="1154"/>
      <c r="E32" s="1154"/>
      <c r="F32" s="1154"/>
      <c r="G32" s="93">
        <v>2.14</v>
      </c>
      <c r="H32" s="93" t="s">
        <v>390</v>
      </c>
      <c r="I32" s="79" t="s">
        <v>348</v>
      </c>
      <c r="J32" s="79"/>
      <c r="K32" s="84" t="s">
        <v>391</v>
      </c>
      <c r="L32" s="1154"/>
      <c r="M32" s="1157"/>
      <c r="N32" s="1154"/>
      <c r="O32" s="1154"/>
    </row>
    <row r="33" spans="1:15" ht="120" x14ac:dyDescent="0.25">
      <c r="A33" s="1151"/>
      <c r="B33" s="1154"/>
      <c r="C33" s="1154"/>
      <c r="D33" s="1154"/>
      <c r="E33" s="1154"/>
      <c r="F33" s="1154"/>
      <c r="G33" s="93">
        <v>2.15</v>
      </c>
      <c r="H33" s="93" t="s">
        <v>392</v>
      </c>
      <c r="I33" s="79" t="s">
        <v>348</v>
      </c>
      <c r="J33" s="79"/>
      <c r="K33" s="84" t="s">
        <v>393</v>
      </c>
      <c r="L33" s="1154"/>
      <c r="M33" s="1157"/>
      <c r="N33" s="1154"/>
      <c r="O33" s="1154"/>
    </row>
    <row r="34" spans="1:15" ht="60" x14ac:dyDescent="0.25">
      <c r="A34" s="1152"/>
      <c r="B34" s="1155"/>
      <c r="C34" s="1155"/>
      <c r="D34" s="1155"/>
      <c r="E34" s="1155"/>
      <c r="F34" s="1155"/>
      <c r="G34" s="93">
        <v>2.16</v>
      </c>
      <c r="H34" s="93" t="s">
        <v>394</v>
      </c>
      <c r="I34" s="79" t="s">
        <v>348</v>
      </c>
      <c r="J34" s="79"/>
      <c r="K34" s="84" t="s">
        <v>395</v>
      </c>
      <c r="L34" s="1155"/>
      <c r="M34" s="1158"/>
      <c r="N34" s="1155"/>
      <c r="O34" s="1155"/>
    </row>
    <row r="35" spans="1:15" ht="30" x14ac:dyDescent="0.25">
      <c r="A35" s="1150">
        <v>3</v>
      </c>
      <c r="B35" s="1153" t="s">
        <v>396</v>
      </c>
      <c r="C35" s="1153"/>
      <c r="D35" s="1153" t="s">
        <v>74</v>
      </c>
      <c r="E35" s="1153"/>
      <c r="F35" s="1153"/>
      <c r="G35" s="93">
        <v>3.1</v>
      </c>
      <c r="H35" s="93" t="s">
        <v>397</v>
      </c>
      <c r="I35" s="79" t="s">
        <v>348</v>
      </c>
      <c r="J35" s="79"/>
      <c r="K35" s="93" t="s">
        <v>398</v>
      </c>
      <c r="L35" s="84"/>
      <c r="M35" s="94"/>
      <c r="N35" s="84"/>
      <c r="O35" s="84"/>
    </row>
    <row r="36" spans="1:15" ht="45" x14ac:dyDescent="0.25">
      <c r="A36" s="1151"/>
      <c r="B36" s="1154"/>
      <c r="C36" s="1154"/>
      <c r="D36" s="1154"/>
      <c r="E36" s="1154"/>
      <c r="F36" s="1154"/>
      <c r="G36" s="93">
        <v>3.2</v>
      </c>
      <c r="H36" s="384" t="s">
        <v>2077</v>
      </c>
      <c r="I36" s="79" t="s">
        <v>348</v>
      </c>
      <c r="J36" s="79"/>
      <c r="K36" s="384" t="s">
        <v>2078</v>
      </c>
      <c r="L36" s="84"/>
      <c r="M36" s="94"/>
      <c r="N36" s="84"/>
      <c r="O36" s="84"/>
    </row>
    <row r="37" spans="1:15" ht="105" x14ac:dyDescent="0.25">
      <c r="A37" s="1151"/>
      <c r="B37" s="1154"/>
      <c r="C37" s="1154"/>
      <c r="D37" s="1154"/>
      <c r="E37" s="1154"/>
      <c r="F37" s="1154"/>
      <c r="G37" s="93">
        <v>3.3</v>
      </c>
      <c r="H37" s="84" t="s">
        <v>399</v>
      </c>
      <c r="I37" s="79" t="s">
        <v>348</v>
      </c>
      <c r="J37" s="79"/>
      <c r="K37" s="384" t="s">
        <v>2075</v>
      </c>
      <c r="L37" s="84"/>
      <c r="M37" s="94"/>
      <c r="N37" s="84"/>
      <c r="O37" s="84"/>
    </row>
    <row r="38" spans="1:15" ht="45" x14ac:dyDescent="0.25">
      <c r="A38" s="1151"/>
      <c r="B38" s="1154"/>
      <c r="C38" s="1154"/>
      <c r="D38" s="1154"/>
      <c r="E38" s="1154"/>
      <c r="F38" s="1154"/>
      <c r="G38" s="93">
        <v>3.4</v>
      </c>
      <c r="H38" s="84" t="s">
        <v>400</v>
      </c>
      <c r="I38" s="79" t="s">
        <v>348</v>
      </c>
      <c r="J38" s="79"/>
      <c r="K38" s="93" t="s">
        <v>401</v>
      </c>
      <c r="L38" s="84"/>
      <c r="M38" s="94"/>
      <c r="N38" s="84"/>
      <c r="O38" s="84"/>
    </row>
    <row r="39" spans="1:15" ht="30" x14ac:dyDescent="0.25">
      <c r="A39" s="1152"/>
      <c r="B39" s="1155"/>
      <c r="C39" s="1155"/>
      <c r="D39" s="1155"/>
      <c r="E39" s="1155"/>
      <c r="F39" s="1155"/>
      <c r="G39" s="93">
        <v>3.5</v>
      </c>
      <c r="H39" s="84" t="s">
        <v>402</v>
      </c>
      <c r="I39" s="79" t="s">
        <v>348</v>
      </c>
      <c r="J39" s="79"/>
      <c r="K39" s="93" t="s">
        <v>403</v>
      </c>
      <c r="L39" s="84"/>
      <c r="M39" s="94"/>
      <c r="N39" s="84"/>
      <c r="O39" s="84"/>
    </row>
    <row r="41" spans="1:15" ht="27.75" customHeight="1" x14ac:dyDescent="0.25">
      <c r="B41" s="391">
        <f>COUNTA(B10:B39)</f>
        <v>3</v>
      </c>
      <c r="C41" s="388"/>
      <c r="D41" s="388"/>
      <c r="E41" s="388"/>
      <c r="F41" s="388"/>
      <c r="G41" s="388"/>
      <c r="H41" s="388"/>
      <c r="I41" s="388"/>
      <c r="J41" s="388"/>
      <c r="L41" s="391">
        <f>COUNTA(L10:L39)</f>
        <v>1</v>
      </c>
      <c r="M41" s="392">
        <f>AVERAGE(M16:M39)</f>
        <v>1</v>
      </c>
    </row>
    <row r="42" spans="1:15" ht="37.5" customHeight="1" x14ac:dyDescent="0.25">
      <c r="B42" s="398" t="s">
        <v>2044</v>
      </c>
      <c r="C42" s="397"/>
      <c r="D42" s="397"/>
      <c r="E42" s="397"/>
      <c r="F42" s="397"/>
      <c r="G42" s="397"/>
      <c r="H42" s="397"/>
      <c r="I42" s="397"/>
      <c r="J42" s="397"/>
      <c r="L42" s="398" t="s">
        <v>2045</v>
      </c>
      <c r="M42" s="398" t="s">
        <v>2046</v>
      </c>
    </row>
  </sheetData>
  <mergeCells count="41">
    <mergeCell ref="H7:K7"/>
    <mergeCell ref="L7:O7"/>
    <mergeCell ref="E8:E9"/>
    <mergeCell ref="F8:F9"/>
    <mergeCell ref="A5:B5"/>
    <mergeCell ref="C5:F5"/>
    <mergeCell ref="C7:F7"/>
    <mergeCell ref="N8:N9"/>
    <mergeCell ref="O8:O9"/>
    <mergeCell ref="M8:M9"/>
    <mergeCell ref="A8:A9"/>
    <mergeCell ref="B8:B9"/>
    <mergeCell ref="C8:D8"/>
    <mergeCell ref="K8:K9"/>
    <mergeCell ref="A10:A18"/>
    <mergeCell ref="B10:B18"/>
    <mergeCell ref="C10:C18"/>
    <mergeCell ref="D10:D18"/>
    <mergeCell ref="E10:E18"/>
    <mergeCell ref="O19:O34"/>
    <mergeCell ref="A19:A34"/>
    <mergeCell ref="B19:B34"/>
    <mergeCell ref="C19:C34"/>
    <mergeCell ref="D19:D34"/>
    <mergeCell ref="E19:E34"/>
    <mergeCell ref="A1:N1"/>
    <mergeCell ref="A2:N2"/>
    <mergeCell ref="F35:F39"/>
    <mergeCell ref="A35:A39"/>
    <mergeCell ref="B35:B39"/>
    <mergeCell ref="C35:C39"/>
    <mergeCell ref="D35:D39"/>
    <mergeCell ref="E35:E39"/>
    <mergeCell ref="F19:F34"/>
    <mergeCell ref="L19:L34"/>
    <mergeCell ref="M19:M34"/>
    <mergeCell ref="N19:N34"/>
    <mergeCell ref="F10:F18"/>
    <mergeCell ref="G8:G9"/>
    <mergeCell ref="H8:H9"/>
    <mergeCell ref="I8:J8"/>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51"/>
  <sheetViews>
    <sheetView showGridLines="0" zoomScale="70" zoomScaleNormal="70" workbookViewId="0">
      <selection sqref="A1:XFD2"/>
    </sheetView>
  </sheetViews>
  <sheetFormatPr baseColWidth="10" defaultColWidth="11.42578125" defaultRowHeight="15" x14ac:dyDescent="0.25"/>
  <cols>
    <col min="1" max="1" width="5.140625" style="71" customWidth="1"/>
    <col min="2" max="2" width="26.7109375" style="71" customWidth="1"/>
    <col min="3" max="3" width="9.140625" style="71" customWidth="1"/>
    <col min="4" max="4" width="9.85546875" style="71" customWidth="1"/>
    <col min="5" max="5" width="29.28515625" style="71" customWidth="1"/>
    <col min="6" max="6" width="29" style="71" customWidth="1"/>
    <col min="7" max="7" width="25.42578125" style="70" customWidth="1"/>
    <col min="8" max="8" width="26.28515625" style="71" customWidth="1"/>
    <col min="9" max="9" width="26.7109375" style="71" customWidth="1"/>
    <col min="10" max="10" width="12.42578125" style="72" customWidth="1"/>
    <col min="11" max="11" width="31.85546875" style="71" customWidth="1"/>
    <col min="12" max="12" width="23.7109375" style="71" customWidth="1"/>
    <col min="13" max="13" width="42" style="71" customWidth="1"/>
    <col min="14" max="14" width="30.7109375" style="71" customWidth="1"/>
    <col min="15" max="15" width="32.140625" style="71" customWidth="1"/>
    <col min="16" max="16" width="11.42578125" style="71"/>
    <col min="17" max="17" width="57.28515625" style="71" customWidth="1"/>
    <col min="18" max="18" width="27" style="71" customWidth="1"/>
    <col min="19" max="19" width="11.42578125" style="71"/>
    <col min="20" max="20" width="33.85546875" style="71" customWidth="1"/>
    <col min="21" max="21" width="21.140625" style="71" customWidth="1"/>
    <col min="22" max="16384" width="11.42578125" style="71"/>
  </cols>
  <sheetData>
    <row r="1" spans="1:15"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5" s="153" customFormat="1" ht="20.25" x14ac:dyDescent="0.25">
      <c r="A2" s="726" t="str">
        <f>Contenido!$B$2</f>
        <v>2021 -  2022</v>
      </c>
      <c r="B2" s="726"/>
      <c r="C2" s="726"/>
      <c r="D2" s="726"/>
      <c r="E2" s="726"/>
      <c r="F2" s="726"/>
      <c r="G2" s="726"/>
      <c r="H2" s="726"/>
      <c r="I2" s="726"/>
      <c r="J2" s="726"/>
      <c r="K2" s="726"/>
      <c r="L2" s="726"/>
      <c r="M2" s="726"/>
      <c r="N2" s="726"/>
    </row>
    <row r="5" spans="1:15" ht="28.5" customHeight="1" x14ac:dyDescent="0.25">
      <c r="A5" s="1172" t="s">
        <v>60</v>
      </c>
      <c r="B5" s="1172"/>
      <c r="C5" s="1173" t="s">
        <v>404</v>
      </c>
      <c r="D5" s="1173"/>
      <c r="E5" s="1173"/>
      <c r="F5" s="1173"/>
    </row>
    <row r="6" spans="1:15" ht="36.75" customHeight="1" x14ac:dyDescent="0.25"/>
    <row r="7" spans="1:15" x14ac:dyDescent="0.25">
      <c r="C7" s="1197" t="s">
        <v>262</v>
      </c>
      <c r="D7" s="1198"/>
      <c r="E7" s="1198"/>
      <c r="F7" s="1199"/>
      <c r="G7" s="1205" t="s">
        <v>263</v>
      </c>
      <c r="H7" s="1206"/>
      <c r="I7" s="1206"/>
      <c r="J7" s="1206"/>
      <c r="K7" s="1207"/>
      <c r="L7" s="1208" t="s">
        <v>264</v>
      </c>
      <c r="M7" s="1209"/>
      <c r="N7" s="1209"/>
      <c r="O7" s="1210"/>
    </row>
    <row r="8" spans="1:15" ht="13.9" customHeight="1" x14ac:dyDescent="0.25">
      <c r="A8" s="1168" t="s">
        <v>119</v>
      </c>
      <c r="B8" s="1211" t="s">
        <v>265</v>
      </c>
      <c r="C8" s="1214" t="s">
        <v>266</v>
      </c>
      <c r="D8" s="1215"/>
      <c r="E8" s="1211" t="s">
        <v>267</v>
      </c>
      <c r="F8" s="1171" t="s">
        <v>268</v>
      </c>
      <c r="G8" s="1166" t="s">
        <v>269</v>
      </c>
      <c r="H8" s="1203" t="s">
        <v>270</v>
      </c>
      <c r="I8" s="1204"/>
      <c r="J8" s="420"/>
      <c r="K8" s="1166" t="s">
        <v>271</v>
      </c>
      <c r="L8" s="422" t="s">
        <v>272</v>
      </c>
      <c r="M8" s="1216" t="s">
        <v>273</v>
      </c>
      <c r="N8" s="1200" t="s">
        <v>274</v>
      </c>
      <c r="O8" s="1200" t="s">
        <v>275</v>
      </c>
    </row>
    <row r="9" spans="1:15" x14ac:dyDescent="0.25">
      <c r="A9" s="1195"/>
      <c r="B9" s="1212"/>
      <c r="C9" s="423" t="s">
        <v>276</v>
      </c>
      <c r="D9" s="423" t="s">
        <v>277</v>
      </c>
      <c r="E9" s="1212"/>
      <c r="F9" s="1213"/>
      <c r="G9" s="1202"/>
      <c r="H9" s="421" t="s">
        <v>276</v>
      </c>
      <c r="I9" s="421" t="s">
        <v>277</v>
      </c>
      <c r="J9" s="421"/>
      <c r="K9" s="1202"/>
      <c r="L9" s="422" t="s">
        <v>278</v>
      </c>
      <c r="M9" s="1217"/>
      <c r="N9" s="1201"/>
      <c r="O9" s="1201"/>
    </row>
    <row r="10" spans="1:15" ht="75" customHeight="1" x14ac:dyDescent="0.25">
      <c r="A10" s="1150">
        <v>1</v>
      </c>
      <c r="B10" s="1153" t="s">
        <v>405</v>
      </c>
      <c r="C10" s="1150"/>
      <c r="D10" s="1150" t="s">
        <v>74</v>
      </c>
      <c r="E10" s="1150"/>
      <c r="F10" s="1150"/>
      <c r="G10" s="426" t="s">
        <v>406</v>
      </c>
      <c r="H10" s="424" t="s">
        <v>74</v>
      </c>
      <c r="I10" s="424"/>
      <c r="J10" s="424" t="s">
        <v>407</v>
      </c>
      <c r="K10" s="234" t="s">
        <v>56</v>
      </c>
      <c r="L10" s="1153" t="s">
        <v>408</v>
      </c>
      <c r="M10" s="1183">
        <v>1</v>
      </c>
      <c r="N10" s="1156" t="s">
        <v>409</v>
      </c>
      <c r="O10" s="1156" t="str">
        <f>K11</f>
        <v>Inf. Labores 2021.pdf</v>
      </c>
    </row>
    <row r="11" spans="1:15" ht="51" customHeight="1" x14ac:dyDescent="0.25">
      <c r="A11" s="1152"/>
      <c r="B11" s="1155"/>
      <c r="C11" s="1152"/>
      <c r="D11" s="1152"/>
      <c r="E11" s="1152"/>
      <c r="F11" s="1152"/>
      <c r="G11" s="426" t="s">
        <v>410</v>
      </c>
      <c r="H11" s="424" t="s">
        <v>74</v>
      </c>
      <c r="I11" s="424"/>
      <c r="J11" s="424" t="s">
        <v>411</v>
      </c>
      <c r="K11" s="235" t="s">
        <v>412</v>
      </c>
      <c r="L11" s="1155"/>
      <c r="M11" s="1185"/>
      <c r="N11" s="1158"/>
      <c r="O11" s="1158"/>
    </row>
    <row r="12" spans="1:15" ht="75" customHeight="1" x14ac:dyDescent="0.25">
      <c r="A12" s="1150">
        <v>2</v>
      </c>
      <c r="B12" s="1153" t="s">
        <v>413</v>
      </c>
      <c r="C12" s="1150"/>
      <c r="D12" s="1150" t="s">
        <v>74</v>
      </c>
      <c r="E12" s="1150"/>
      <c r="F12" s="1150"/>
      <c r="G12" s="426" t="s">
        <v>406</v>
      </c>
      <c r="H12" s="424" t="s">
        <v>74</v>
      </c>
      <c r="I12" s="424"/>
      <c r="J12" s="424" t="s">
        <v>407</v>
      </c>
      <c r="K12" s="234" t="str">
        <f>K10</f>
        <v>https://www.uis.edu.co/intranet/calidad/mapa.html</v>
      </c>
      <c r="L12" s="1153" t="s">
        <v>414</v>
      </c>
      <c r="M12" s="1183">
        <v>1</v>
      </c>
      <c r="N12" s="1196" t="s">
        <v>415</v>
      </c>
      <c r="O12" s="1180" t="s">
        <v>416</v>
      </c>
    </row>
    <row r="13" spans="1:15" ht="39.6" customHeight="1" x14ac:dyDescent="0.25">
      <c r="A13" s="1151"/>
      <c r="B13" s="1154"/>
      <c r="C13" s="1151"/>
      <c r="D13" s="1151"/>
      <c r="E13" s="1151"/>
      <c r="F13" s="1151"/>
      <c r="G13" s="426" t="s">
        <v>417</v>
      </c>
      <c r="H13" s="424" t="s">
        <v>74</v>
      </c>
      <c r="I13" s="424"/>
      <c r="J13" s="424" t="s">
        <v>418</v>
      </c>
      <c r="K13" s="425" t="s">
        <v>419</v>
      </c>
      <c r="L13" s="1154"/>
      <c r="M13" s="1184"/>
      <c r="N13" s="1160"/>
      <c r="O13" s="1181"/>
    </row>
    <row r="14" spans="1:15" ht="60" x14ac:dyDescent="0.25">
      <c r="A14" s="1151"/>
      <c r="B14" s="1154"/>
      <c r="C14" s="1151"/>
      <c r="D14" s="1151"/>
      <c r="E14" s="1151"/>
      <c r="F14" s="1151"/>
      <c r="G14" s="426" t="s">
        <v>300</v>
      </c>
      <c r="H14" s="424" t="s">
        <v>74</v>
      </c>
      <c r="I14" s="424"/>
      <c r="J14" s="424" t="s">
        <v>420</v>
      </c>
      <c r="K14" s="425" t="s">
        <v>421</v>
      </c>
      <c r="L14" s="1154"/>
      <c r="M14" s="1184"/>
      <c r="N14" s="1160"/>
      <c r="O14" s="1181"/>
    </row>
    <row r="15" spans="1:15" ht="60" x14ac:dyDescent="0.25">
      <c r="A15" s="1151"/>
      <c r="B15" s="1154"/>
      <c r="C15" s="1151"/>
      <c r="D15" s="1151"/>
      <c r="E15" s="1151"/>
      <c r="F15" s="1151"/>
      <c r="G15" s="426" t="s">
        <v>422</v>
      </c>
      <c r="H15" s="424" t="s">
        <v>74</v>
      </c>
      <c r="I15" s="424"/>
      <c r="J15" s="424" t="s">
        <v>423</v>
      </c>
      <c r="K15" s="425" t="str">
        <f>O12</f>
        <v>https://www.uis.edu.co/webUIS/es/administracion/controlGestion/MECI/documentos/cartillaAutocontrolUIS.pdf</v>
      </c>
      <c r="L15" s="1154"/>
      <c r="M15" s="1184"/>
      <c r="N15" s="1160"/>
      <c r="O15" s="1181"/>
    </row>
    <row r="16" spans="1:15" ht="55.9" customHeight="1" x14ac:dyDescent="0.25">
      <c r="A16" s="1151"/>
      <c r="B16" s="1154"/>
      <c r="C16" s="1151"/>
      <c r="D16" s="1151"/>
      <c r="E16" s="1151"/>
      <c r="F16" s="1151"/>
      <c r="G16" s="426" t="s">
        <v>424</v>
      </c>
      <c r="H16" s="424" t="s">
        <v>74</v>
      </c>
      <c r="I16" s="424"/>
      <c r="J16" s="424" t="s">
        <v>425</v>
      </c>
      <c r="K16" s="425" t="s">
        <v>426</v>
      </c>
      <c r="L16" s="1154"/>
      <c r="M16" s="1184"/>
      <c r="N16" s="1160"/>
      <c r="O16" s="1181"/>
    </row>
    <row r="17" spans="1:15" ht="60" x14ac:dyDescent="0.25">
      <c r="A17" s="1152"/>
      <c r="B17" s="1155"/>
      <c r="C17" s="1152"/>
      <c r="D17" s="1152"/>
      <c r="E17" s="1152"/>
      <c r="F17" s="1152"/>
      <c r="G17" s="426" t="s">
        <v>427</v>
      </c>
      <c r="H17" s="424" t="s">
        <v>74</v>
      </c>
      <c r="I17" s="424"/>
      <c r="J17" s="424" t="s">
        <v>428</v>
      </c>
      <c r="K17" s="236" t="s">
        <v>429</v>
      </c>
      <c r="L17" s="1155"/>
      <c r="M17" s="1185"/>
      <c r="N17" s="1161"/>
      <c r="O17" s="1182"/>
    </row>
    <row r="18" spans="1:15" ht="45" customHeight="1" x14ac:dyDescent="0.25">
      <c r="A18" s="1150">
        <v>3</v>
      </c>
      <c r="B18" s="1153" t="s">
        <v>430</v>
      </c>
      <c r="C18" s="1150" t="s">
        <v>74</v>
      </c>
      <c r="D18" s="1150"/>
      <c r="E18" s="1189" t="s">
        <v>2060</v>
      </c>
      <c r="F18" s="1192" t="s">
        <v>2061</v>
      </c>
      <c r="G18" s="426" t="s">
        <v>417</v>
      </c>
      <c r="H18" s="424" t="s">
        <v>74</v>
      </c>
      <c r="I18" s="424"/>
      <c r="J18" s="424" t="str">
        <f>J13</f>
        <v>C3</v>
      </c>
      <c r="K18" s="236" t="str">
        <f>K13</f>
        <v>https://www.uis.edu.co/webUIS/es/administracion/controlGestion/auditoriasInternas.html</v>
      </c>
      <c r="L18" s="1153" t="s">
        <v>431</v>
      </c>
      <c r="M18" s="1183">
        <v>1</v>
      </c>
      <c r="N18" s="1183" t="s">
        <v>432</v>
      </c>
      <c r="O18" s="1186" t="s">
        <v>433</v>
      </c>
    </row>
    <row r="19" spans="1:15" ht="60" x14ac:dyDescent="0.25">
      <c r="A19" s="1151"/>
      <c r="B19" s="1154"/>
      <c r="C19" s="1151"/>
      <c r="D19" s="1151"/>
      <c r="E19" s="1190"/>
      <c r="F19" s="1193"/>
      <c r="G19" s="426" t="s">
        <v>300</v>
      </c>
      <c r="H19" s="424" t="s">
        <v>74</v>
      </c>
      <c r="I19" s="424"/>
      <c r="J19" s="424" t="str">
        <f>J14</f>
        <v>C4</v>
      </c>
      <c r="K19" s="77" t="str">
        <f>K14</f>
        <v xml:space="preserve">Esta actividad se realiza periódicamente por el Equipo de la Dirección de Control Interno y Evaluación de Gestión </v>
      </c>
      <c r="L19" s="1154"/>
      <c r="M19" s="1184"/>
      <c r="N19" s="1184"/>
      <c r="O19" s="1187"/>
    </row>
    <row r="20" spans="1:15" ht="43.15" customHeight="1" x14ac:dyDescent="0.25">
      <c r="A20" s="1151"/>
      <c r="B20" s="1154"/>
      <c r="C20" s="1151"/>
      <c r="D20" s="1151"/>
      <c r="E20" s="1190"/>
      <c r="F20" s="1193"/>
      <c r="G20" s="426" t="s">
        <v>434</v>
      </c>
      <c r="H20" s="424" t="s">
        <v>74</v>
      </c>
      <c r="I20" s="424"/>
      <c r="J20" s="424" t="s">
        <v>435</v>
      </c>
      <c r="K20" s="77" t="s">
        <v>436</v>
      </c>
      <c r="L20" s="1154"/>
      <c r="M20" s="1184"/>
      <c r="N20" s="1184"/>
      <c r="O20" s="1187"/>
    </row>
    <row r="21" spans="1:15" ht="38.25" customHeight="1" x14ac:dyDescent="0.25">
      <c r="A21" s="1151"/>
      <c r="B21" s="1154"/>
      <c r="C21" s="1151"/>
      <c r="D21" s="1151"/>
      <c r="E21" s="1190"/>
      <c r="F21" s="1193"/>
      <c r="G21" s="426" t="s">
        <v>437</v>
      </c>
      <c r="H21" s="424" t="s">
        <v>74</v>
      </c>
      <c r="I21" s="424"/>
      <c r="J21" s="424" t="s">
        <v>438</v>
      </c>
      <c r="K21" s="425" t="s">
        <v>439</v>
      </c>
      <c r="L21" s="1154"/>
      <c r="M21" s="1184"/>
      <c r="N21" s="1184"/>
      <c r="O21" s="1187"/>
    </row>
    <row r="22" spans="1:15" ht="135" x14ac:dyDescent="0.25">
      <c r="A22" s="1151"/>
      <c r="B22" s="1154"/>
      <c r="C22" s="1151"/>
      <c r="D22" s="1151"/>
      <c r="E22" s="1190"/>
      <c r="F22" s="1193"/>
      <c r="G22" s="426" t="s">
        <v>440</v>
      </c>
      <c r="H22" s="424" t="s">
        <v>74</v>
      </c>
      <c r="I22" s="424"/>
      <c r="J22" s="424" t="s">
        <v>441</v>
      </c>
      <c r="K22" s="425" t="s">
        <v>296</v>
      </c>
      <c r="L22" s="1154"/>
      <c r="M22" s="1184"/>
      <c r="N22" s="1184"/>
      <c r="O22" s="1187"/>
    </row>
    <row r="23" spans="1:15" ht="63.6" customHeight="1" x14ac:dyDescent="0.25">
      <c r="A23" s="1151"/>
      <c r="B23" s="1154"/>
      <c r="C23" s="1151"/>
      <c r="D23" s="1151"/>
      <c r="E23" s="1190"/>
      <c r="F23" s="1193"/>
      <c r="G23" s="426" t="s">
        <v>442</v>
      </c>
      <c r="H23" s="424" t="s">
        <v>74</v>
      </c>
      <c r="I23" s="424"/>
      <c r="J23" s="424" t="s">
        <v>443</v>
      </c>
      <c r="K23" s="236" t="s">
        <v>444</v>
      </c>
      <c r="L23" s="1154"/>
      <c r="M23" s="1184"/>
      <c r="N23" s="1184"/>
      <c r="O23" s="1187" t="s">
        <v>445</v>
      </c>
    </row>
    <row r="24" spans="1:15" ht="39" customHeight="1" x14ac:dyDescent="0.25">
      <c r="A24" s="1151"/>
      <c r="B24" s="1154"/>
      <c r="C24" s="1151"/>
      <c r="D24" s="1151"/>
      <c r="E24" s="1190"/>
      <c r="F24" s="1193"/>
      <c r="G24" s="426" t="s">
        <v>446</v>
      </c>
      <c r="H24" s="424" t="s">
        <v>74</v>
      </c>
      <c r="I24" s="424"/>
      <c r="J24" s="424" t="s">
        <v>447</v>
      </c>
      <c r="K24" s="78" t="str">
        <f>K19</f>
        <v xml:space="preserve">Esta actividad se realiza periódicamente por el Equipo de la Dirección de Control Interno y Evaluación de Gestión </v>
      </c>
      <c r="L24" s="1154"/>
      <c r="M24" s="1184"/>
      <c r="N24" s="1184"/>
      <c r="O24" s="1187"/>
    </row>
    <row r="25" spans="1:15" ht="48.6" customHeight="1" x14ac:dyDescent="0.25">
      <c r="A25" s="1151"/>
      <c r="B25" s="1154"/>
      <c r="C25" s="1151"/>
      <c r="D25" s="1151"/>
      <c r="E25" s="1190"/>
      <c r="F25" s="1193"/>
      <c r="G25" s="426" t="s">
        <v>424</v>
      </c>
      <c r="H25" s="424" t="s">
        <v>74</v>
      </c>
      <c r="I25" s="424"/>
      <c r="J25" s="424" t="str">
        <f>J16</f>
        <v>C6</v>
      </c>
      <c r="K25" s="425" t="str">
        <f>K16</f>
        <v>https://www.uis.edu.co/webUIS/es/planesDecreto612.html</v>
      </c>
      <c r="L25" s="1154"/>
      <c r="M25" s="1184"/>
      <c r="N25" s="1184"/>
      <c r="O25" s="1187"/>
    </row>
    <row r="26" spans="1:15" ht="60" customHeight="1" x14ac:dyDescent="0.25">
      <c r="A26" s="1151"/>
      <c r="B26" s="1154"/>
      <c r="C26" s="1151"/>
      <c r="D26" s="1151"/>
      <c r="E26" s="1190"/>
      <c r="F26" s="1193"/>
      <c r="G26" s="426" t="s">
        <v>448</v>
      </c>
      <c r="H26" s="424" t="s">
        <v>74</v>
      </c>
      <c r="I26" s="424"/>
      <c r="J26" s="424" t="s">
        <v>449</v>
      </c>
      <c r="K26" s="425" t="s">
        <v>450</v>
      </c>
      <c r="L26" s="1154"/>
      <c r="M26" s="1184"/>
      <c r="N26" s="1184"/>
      <c r="O26" s="1187"/>
    </row>
    <row r="27" spans="1:15" ht="47.45" customHeight="1" x14ac:dyDescent="0.25">
      <c r="A27" s="1151"/>
      <c r="B27" s="1154"/>
      <c r="C27" s="1151"/>
      <c r="D27" s="1151"/>
      <c r="E27" s="1190"/>
      <c r="F27" s="1193"/>
      <c r="G27" s="426" t="s">
        <v>451</v>
      </c>
      <c r="H27" s="424" t="s">
        <v>74</v>
      </c>
      <c r="I27" s="424"/>
      <c r="J27" s="424" t="s">
        <v>452</v>
      </c>
      <c r="K27" s="236" t="s">
        <v>453</v>
      </c>
      <c r="L27" s="1154"/>
      <c r="M27" s="1184"/>
      <c r="N27" s="1184"/>
      <c r="O27" s="1187"/>
    </row>
    <row r="28" spans="1:15" ht="48.6" customHeight="1" x14ac:dyDescent="0.25">
      <c r="A28" s="1152"/>
      <c r="B28" s="1155"/>
      <c r="C28" s="1152"/>
      <c r="D28" s="1152"/>
      <c r="E28" s="1191"/>
      <c r="F28" s="1194"/>
      <c r="G28" s="426" t="s">
        <v>427</v>
      </c>
      <c r="H28" s="424" t="s">
        <v>74</v>
      </c>
      <c r="I28" s="424"/>
      <c r="J28" s="424" t="str">
        <f>J17</f>
        <v>C7</v>
      </c>
      <c r="K28" s="425" t="str">
        <f>K17</f>
        <v>http://documentosdw.uis.edu.co/docuis/ConsultasSecretariaGeneral/ConsultaGeneral.aspx</v>
      </c>
      <c r="L28" s="1155"/>
      <c r="M28" s="1185"/>
      <c r="N28" s="1185"/>
      <c r="O28" s="1188"/>
    </row>
    <row r="29" spans="1:15" ht="43.9" customHeight="1" x14ac:dyDescent="0.25">
      <c r="A29" s="1150">
        <v>4</v>
      </c>
      <c r="B29" s="1153" t="s">
        <v>454</v>
      </c>
      <c r="C29" s="1150"/>
      <c r="D29" s="1150" t="s">
        <v>74</v>
      </c>
      <c r="E29" s="1150"/>
      <c r="F29" s="1150"/>
      <c r="G29" s="427" t="s">
        <v>417</v>
      </c>
      <c r="H29" s="424" t="s">
        <v>74</v>
      </c>
      <c r="I29" s="424"/>
      <c r="J29" s="424" t="str">
        <f>J13</f>
        <v>C3</v>
      </c>
      <c r="K29" s="425" t="str">
        <f>K13</f>
        <v>https://www.uis.edu.co/webUIS/es/administracion/controlGestion/auditoriasInternas.html</v>
      </c>
      <c r="L29" s="1153" t="s">
        <v>455</v>
      </c>
      <c r="M29" s="1183">
        <v>0.9</v>
      </c>
      <c r="N29" s="1156" t="s">
        <v>456</v>
      </c>
      <c r="O29" s="1186" t="s">
        <v>457</v>
      </c>
    </row>
    <row r="30" spans="1:15" ht="60" x14ac:dyDescent="0.25">
      <c r="A30" s="1151"/>
      <c r="B30" s="1154"/>
      <c r="C30" s="1151"/>
      <c r="D30" s="1151"/>
      <c r="E30" s="1151"/>
      <c r="F30" s="1151"/>
      <c r="G30" s="427" t="s">
        <v>300</v>
      </c>
      <c r="H30" s="424" t="s">
        <v>74</v>
      </c>
      <c r="I30" s="424"/>
      <c r="J30" s="425" t="str">
        <f t="shared" ref="J30:K34" si="0">J19</f>
        <v>C4</v>
      </c>
      <c r="K30" s="425" t="str">
        <f t="shared" si="0"/>
        <v xml:space="preserve">Esta actividad se realiza periódicamente por el Equipo de la Dirección de Control Interno y Evaluación de Gestión </v>
      </c>
      <c r="L30" s="1154"/>
      <c r="M30" s="1184"/>
      <c r="N30" s="1157"/>
      <c r="O30" s="1187"/>
    </row>
    <row r="31" spans="1:15" ht="60" x14ac:dyDescent="0.25">
      <c r="A31" s="1151"/>
      <c r="B31" s="1154"/>
      <c r="C31" s="1151"/>
      <c r="D31" s="1151"/>
      <c r="E31" s="1151"/>
      <c r="F31" s="1151"/>
      <c r="G31" s="427" t="s">
        <v>434</v>
      </c>
      <c r="H31" s="424" t="s">
        <v>74</v>
      </c>
      <c r="I31" s="424"/>
      <c r="J31" s="424" t="str">
        <f t="shared" si="0"/>
        <v>C8</v>
      </c>
      <c r="K31" s="425" t="str">
        <f t="shared" si="0"/>
        <v xml:space="preserve">Los informes se realizan y reposan en el archivo de la Dirección de Control Interno y Evaluación de Gestión </v>
      </c>
      <c r="L31" s="1154"/>
      <c r="M31" s="1184"/>
      <c r="N31" s="1157"/>
      <c r="O31" s="1187"/>
    </row>
    <row r="32" spans="1:15" ht="52.9" customHeight="1" x14ac:dyDescent="0.25">
      <c r="A32" s="1151"/>
      <c r="B32" s="1154"/>
      <c r="C32" s="1151"/>
      <c r="D32" s="1151"/>
      <c r="E32" s="1151"/>
      <c r="F32" s="1151"/>
      <c r="G32" s="427" t="s">
        <v>437</v>
      </c>
      <c r="H32" s="424" t="s">
        <v>74</v>
      </c>
      <c r="I32" s="424"/>
      <c r="J32" s="424" t="str">
        <f t="shared" si="0"/>
        <v>C9</v>
      </c>
      <c r="K32" s="425" t="str">
        <f t="shared" si="0"/>
        <v xml:space="preserve">Control desarrollado por la  Coordinación de Calidad </v>
      </c>
      <c r="L32" s="1154"/>
      <c r="M32" s="1184"/>
      <c r="N32" s="1157"/>
      <c r="O32" s="1187"/>
    </row>
    <row r="33" spans="1:15" ht="34.15" customHeight="1" x14ac:dyDescent="0.25">
      <c r="A33" s="1151"/>
      <c r="B33" s="1154"/>
      <c r="C33" s="1151"/>
      <c r="D33" s="1151"/>
      <c r="E33" s="1151"/>
      <c r="F33" s="1151"/>
      <c r="G33" s="427" t="s">
        <v>440</v>
      </c>
      <c r="H33" s="424" t="s">
        <v>74</v>
      </c>
      <c r="I33" s="424"/>
      <c r="J33" s="424" t="str">
        <f t="shared" si="0"/>
        <v>C10</v>
      </c>
      <c r="K33" s="425" t="str">
        <f t="shared" si="0"/>
        <v>https://www.uis.edu.co/intranet/calidad/documentos/SEGUIMIENTO_INSTITUCIONAL/procedimientos/PSE.08.pdf
https://www.uis.edu.co/intranet/calidad/documentos/SEGUIMIENTO_INSTITUCIONAL/procedimientos/PSE.09.pdf</v>
      </c>
      <c r="L33" s="1154"/>
      <c r="M33" s="1184"/>
      <c r="N33" s="1157"/>
      <c r="O33" s="1187"/>
    </row>
    <row r="34" spans="1:15" ht="62.45" customHeight="1" x14ac:dyDescent="0.25">
      <c r="A34" s="1151"/>
      <c r="B34" s="1154"/>
      <c r="C34" s="1151"/>
      <c r="D34" s="1151"/>
      <c r="E34" s="1151"/>
      <c r="F34" s="1151"/>
      <c r="G34" s="427" t="s">
        <v>442</v>
      </c>
      <c r="H34" s="424" t="s">
        <v>74</v>
      </c>
      <c r="I34" s="424"/>
      <c r="J34" s="424" t="str">
        <f t="shared" si="0"/>
        <v>C11</v>
      </c>
      <c r="K34" s="425" t="str">
        <f t="shared" si="0"/>
        <v>https://www.uis.edu.co/intranet/calidad/documentos/SEGUIMIENTO_INSTITUCIONAL/procedimientos/PSE.02.pdf</v>
      </c>
      <c r="L34" s="1154"/>
      <c r="M34" s="1184"/>
      <c r="N34" s="1157"/>
      <c r="O34" s="1187"/>
    </row>
    <row r="35" spans="1:15" ht="43.15" customHeight="1" x14ac:dyDescent="0.25">
      <c r="A35" s="1151"/>
      <c r="B35" s="1154"/>
      <c r="C35" s="1151"/>
      <c r="D35" s="1151"/>
      <c r="E35" s="1151"/>
      <c r="F35" s="1151"/>
      <c r="G35" s="427" t="s">
        <v>458</v>
      </c>
      <c r="H35" s="424" t="s">
        <v>74</v>
      </c>
      <c r="I35" s="424"/>
      <c r="J35" s="424" t="s">
        <v>459</v>
      </c>
      <c r="K35" s="236" t="s">
        <v>460</v>
      </c>
      <c r="L35" s="1154"/>
      <c r="M35" s="1184"/>
      <c r="N35" s="1157"/>
      <c r="O35" s="1187"/>
    </row>
    <row r="36" spans="1:15" ht="34.9" customHeight="1" x14ac:dyDescent="0.25">
      <c r="A36" s="1151"/>
      <c r="B36" s="1154"/>
      <c r="C36" s="1151"/>
      <c r="D36" s="1151"/>
      <c r="E36" s="1151"/>
      <c r="F36" s="1151"/>
      <c r="G36" s="427" t="s">
        <v>461</v>
      </c>
      <c r="H36" s="424" t="s">
        <v>74</v>
      </c>
      <c r="I36" s="424"/>
      <c r="J36" s="424" t="s">
        <v>462</v>
      </c>
      <c r="K36" s="236" t="s">
        <v>463</v>
      </c>
      <c r="L36" s="1154"/>
      <c r="M36" s="1184"/>
      <c r="N36" s="1157"/>
      <c r="O36" s="1187"/>
    </row>
    <row r="37" spans="1:15" ht="40.9" customHeight="1" x14ac:dyDescent="0.25">
      <c r="A37" s="1152"/>
      <c r="B37" s="1155"/>
      <c r="C37" s="1152"/>
      <c r="D37" s="1152"/>
      <c r="E37" s="1152"/>
      <c r="F37" s="1152"/>
      <c r="G37" s="427" t="s">
        <v>464</v>
      </c>
      <c r="H37" s="424" t="s">
        <v>74</v>
      </c>
      <c r="I37" s="424"/>
      <c r="J37" s="424" t="s">
        <v>465</v>
      </c>
      <c r="K37" s="236" t="s">
        <v>466</v>
      </c>
      <c r="L37" s="1155"/>
      <c r="M37" s="1185"/>
      <c r="N37" s="1158"/>
      <c r="O37" s="1188"/>
    </row>
    <row r="38" spans="1:15" ht="41.45" customHeight="1" x14ac:dyDescent="0.25">
      <c r="A38" s="1150">
        <v>5</v>
      </c>
      <c r="B38" s="1153" t="s">
        <v>467</v>
      </c>
      <c r="C38" s="1150"/>
      <c r="D38" s="1150" t="s">
        <v>74</v>
      </c>
      <c r="E38" s="1150"/>
      <c r="F38" s="1150"/>
      <c r="G38" s="427" t="s">
        <v>468</v>
      </c>
      <c r="H38" s="424" t="s">
        <v>74</v>
      </c>
      <c r="I38" s="424"/>
      <c r="J38" s="424" t="s">
        <v>469</v>
      </c>
      <c r="K38" s="425" t="s">
        <v>470</v>
      </c>
      <c r="L38" s="1153" t="s">
        <v>471</v>
      </c>
      <c r="M38" s="1183">
        <v>1</v>
      </c>
      <c r="N38" s="1153" t="s">
        <v>472</v>
      </c>
      <c r="O38" s="1180" t="s">
        <v>473</v>
      </c>
    </row>
    <row r="39" spans="1:15" ht="50.45" customHeight="1" x14ac:dyDescent="0.25">
      <c r="A39" s="1151"/>
      <c r="B39" s="1154"/>
      <c r="C39" s="1151"/>
      <c r="D39" s="1151"/>
      <c r="E39" s="1151"/>
      <c r="F39" s="1151"/>
      <c r="G39" s="427" t="s">
        <v>474</v>
      </c>
      <c r="H39" s="424" t="s">
        <v>74</v>
      </c>
      <c r="I39" s="424"/>
      <c r="J39" s="424" t="s">
        <v>475</v>
      </c>
      <c r="K39" s="425" t="s">
        <v>444</v>
      </c>
      <c r="L39" s="1154"/>
      <c r="M39" s="1184"/>
      <c r="N39" s="1154"/>
      <c r="O39" s="1181"/>
    </row>
    <row r="40" spans="1:15" ht="56.45" customHeight="1" x14ac:dyDescent="0.25">
      <c r="A40" s="1151"/>
      <c r="B40" s="1154"/>
      <c r="C40" s="1151"/>
      <c r="D40" s="1151"/>
      <c r="E40" s="1151"/>
      <c r="F40" s="1151"/>
      <c r="G40" s="427" t="s">
        <v>476</v>
      </c>
      <c r="H40" s="424" t="s">
        <v>74</v>
      </c>
      <c r="I40" s="424"/>
      <c r="J40" s="424" t="s">
        <v>477</v>
      </c>
      <c r="K40" s="425" t="s">
        <v>478</v>
      </c>
      <c r="L40" s="1154"/>
      <c r="M40" s="1184"/>
      <c r="N40" s="1154"/>
      <c r="O40" s="1181"/>
    </row>
    <row r="41" spans="1:15" ht="75" x14ac:dyDescent="0.25">
      <c r="A41" s="1151"/>
      <c r="B41" s="1154"/>
      <c r="C41" s="1151"/>
      <c r="D41" s="1151"/>
      <c r="E41" s="1151"/>
      <c r="F41" s="1151"/>
      <c r="G41" s="427" t="s">
        <v>479</v>
      </c>
      <c r="H41" s="424" t="s">
        <v>74</v>
      </c>
      <c r="I41" s="424"/>
      <c r="J41" s="424" t="s">
        <v>480</v>
      </c>
      <c r="K41" s="425" t="s">
        <v>481</v>
      </c>
      <c r="L41" s="1154"/>
      <c r="M41" s="1184"/>
      <c r="N41" s="1154"/>
      <c r="O41" s="1181"/>
    </row>
    <row r="42" spans="1:15" ht="60" x14ac:dyDescent="0.25">
      <c r="A42" s="1151"/>
      <c r="B42" s="1154"/>
      <c r="C42" s="1151"/>
      <c r="D42" s="1151"/>
      <c r="E42" s="1151"/>
      <c r="F42" s="1151"/>
      <c r="G42" s="427" t="s">
        <v>451</v>
      </c>
      <c r="H42" s="424" t="s">
        <v>74</v>
      </c>
      <c r="I42" s="424"/>
      <c r="J42" s="424" t="str">
        <f>J27</f>
        <v>C14</v>
      </c>
      <c r="K42" s="425" t="str">
        <f>K27</f>
        <v>https://www.uis.edu.co/webUIS/es/administracion/serviciosInformacion/documentos/sistemasInformacionUIS.pdf</v>
      </c>
      <c r="L42" s="1154"/>
      <c r="M42" s="1184"/>
      <c r="N42" s="1154"/>
      <c r="O42" s="1181"/>
    </row>
    <row r="43" spans="1:15" ht="60" customHeight="1" x14ac:dyDescent="0.25">
      <c r="A43" s="1152"/>
      <c r="B43" s="1155"/>
      <c r="C43" s="1152"/>
      <c r="D43" s="1152"/>
      <c r="E43" s="1152"/>
      <c r="F43" s="1152"/>
      <c r="G43" s="427" t="s">
        <v>427</v>
      </c>
      <c r="H43" s="424" t="s">
        <v>74</v>
      </c>
      <c r="I43" s="424"/>
      <c r="J43" s="424" t="str">
        <f>J28</f>
        <v>C7</v>
      </c>
      <c r="K43" s="425" t="str">
        <f>K28</f>
        <v>http://documentosdw.uis.edu.co/docuis/ConsultasSecretariaGeneral/ConsultaGeneral.aspx</v>
      </c>
      <c r="L43" s="1155"/>
      <c r="M43" s="1185"/>
      <c r="N43" s="1155"/>
      <c r="O43" s="1182"/>
    </row>
    <row r="44" spans="1:15" ht="45" customHeight="1" x14ac:dyDescent="0.25">
      <c r="A44" s="1150">
        <v>6</v>
      </c>
      <c r="B44" s="1153" t="s">
        <v>482</v>
      </c>
      <c r="C44" s="1150"/>
      <c r="D44" s="1150" t="s">
        <v>74</v>
      </c>
      <c r="E44" s="1150"/>
      <c r="F44" s="1150"/>
      <c r="G44" s="427" t="s">
        <v>483</v>
      </c>
      <c r="H44" s="424" t="s">
        <v>74</v>
      </c>
      <c r="I44" s="78"/>
      <c r="J44" s="425" t="s">
        <v>484</v>
      </c>
      <c r="K44" s="236" t="s">
        <v>485</v>
      </c>
      <c r="L44" s="1153" t="s">
        <v>486</v>
      </c>
      <c r="M44" s="1183">
        <v>1</v>
      </c>
      <c r="N44" s="1153" t="s">
        <v>487</v>
      </c>
      <c r="O44" s="1180" t="s">
        <v>488</v>
      </c>
    </row>
    <row r="45" spans="1:15" ht="75" customHeight="1" x14ac:dyDescent="0.25">
      <c r="A45" s="1151"/>
      <c r="B45" s="1154"/>
      <c r="C45" s="1151"/>
      <c r="D45" s="1151"/>
      <c r="E45" s="1151"/>
      <c r="F45" s="1151"/>
      <c r="G45" s="427" t="s">
        <v>489</v>
      </c>
      <c r="H45" s="424" t="s">
        <v>74</v>
      </c>
      <c r="I45" s="78"/>
      <c r="J45" s="425" t="s">
        <v>490</v>
      </c>
      <c r="K45" s="425" t="s">
        <v>485</v>
      </c>
      <c r="L45" s="1155"/>
      <c r="M45" s="1185"/>
      <c r="N45" s="1155"/>
      <c r="O45" s="1182"/>
    </row>
    <row r="46" spans="1:15" ht="38.450000000000003" customHeight="1" x14ac:dyDescent="0.25">
      <c r="A46" s="1151"/>
      <c r="B46" s="1154"/>
      <c r="C46" s="1151"/>
      <c r="D46" s="1151"/>
      <c r="E46" s="1151"/>
      <c r="F46" s="1151"/>
      <c r="G46" s="427" t="s">
        <v>491</v>
      </c>
      <c r="H46" s="424" t="s">
        <v>74</v>
      </c>
      <c r="I46" s="78"/>
      <c r="J46" s="425" t="s">
        <v>492</v>
      </c>
      <c r="K46" s="425" t="s">
        <v>493</v>
      </c>
      <c r="L46" s="1153" t="s">
        <v>494</v>
      </c>
      <c r="M46" s="1183">
        <v>1</v>
      </c>
      <c r="N46" s="1153" t="s">
        <v>495</v>
      </c>
      <c r="O46" s="1180" t="s">
        <v>496</v>
      </c>
    </row>
    <row r="47" spans="1:15" ht="28.15" customHeight="1" x14ac:dyDescent="0.25">
      <c r="A47" s="1151"/>
      <c r="B47" s="1154"/>
      <c r="C47" s="1151"/>
      <c r="D47" s="1151"/>
      <c r="E47" s="1151"/>
      <c r="F47" s="1151"/>
      <c r="G47" s="427" t="s">
        <v>497</v>
      </c>
      <c r="H47" s="424" t="s">
        <v>74</v>
      </c>
      <c r="I47" s="78"/>
      <c r="J47" s="425" t="s">
        <v>498</v>
      </c>
      <c r="K47" s="425" t="s">
        <v>499</v>
      </c>
      <c r="L47" s="1154"/>
      <c r="M47" s="1184"/>
      <c r="N47" s="1154"/>
      <c r="O47" s="1181"/>
    </row>
    <row r="48" spans="1:15" ht="32.450000000000003" customHeight="1" x14ac:dyDescent="0.25">
      <c r="A48" s="1152"/>
      <c r="B48" s="1155"/>
      <c r="C48" s="1152"/>
      <c r="D48" s="1152"/>
      <c r="E48" s="1152"/>
      <c r="F48" s="1152"/>
      <c r="G48" s="427" t="s">
        <v>500</v>
      </c>
      <c r="H48" s="424" t="s">
        <v>74</v>
      </c>
      <c r="I48" s="78"/>
      <c r="J48" s="425" t="s">
        <v>501</v>
      </c>
      <c r="K48" s="236" t="s">
        <v>496</v>
      </c>
      <c r="L48" s="1155"/>
      <c r="M48" s="1185"/>
      <c r="N48" s="1155"/>
      <c r="O48" s="1182"/>
    </row>
    <row r="50" spans="2:13" ht="28.5" customHeight="1" x14ac:dyDescent="0.25">
      <c r="B50" s="391">
        <f>COUNTA(B10:B48)</f>
        <v>6</v>
      </c>
      <c r="C50" s="388"/>
      <c r="D50" s="388"/>
      <c r="E50" s="388"/>
      <c r="F50" s="388"/>
      <c r="G50" s="388"/>
      <c r="H50" s="388"/>
      <c r="I50" s="388"/>
      <c r="J50" s="388"/>
      <c r="K50" s="92"/>
      <c r="L50" s="391">
        <f>COUNTA(L10:L48)</f>
        <v>7</v>
      </c>
      <c r="M50" s="392">
        <f>AVERAGE(M10:M48)</f>
        <v>0.98571428571428577</v>
      </c>
    </row>
    <row r="51" spans="2:13" ht="33" customHeight="1" x14ac:dyDescent="0.25">
      <c r="B51" s="398" t="s">
        <v>2044</v>
      </c>
      <c r="C51" s="397"/>
      <c r="D51" s="397"/>
      <c r="E51" s="397"/>
      <c r="F51" s="397"/>
      <c r="G51" s="397"/>
      <c r="H51" s="397"/>
      <c r="I51" s="397"/>
      <c r="J51" s="397"/>
      <c r="K51" s="92"/>
      <c r="L51" s="398" t="s">
        <v>2045</v>
      </c>
      <c r="M51" s="398" t="s">
        <v>2046</v>
      </c>
    </row>
  </sheetData>
  <mergeCells count="83">
    <mergeCell ref="G7:K7"/>
    <mergeCell ref="L7:O7"/>
    <mergeCell ref="B8:B9"/>
    <mergeCell ref="E8:E9"/>
    <mergeCell ref="F8:F9"/>
    <mergeCell ref="C8:D8"/>
    <mergeCell ref="M8:M9"/>
    <mergeCell ref="N8:N9"/>
    <mergeCell ref="A5:B5"/>
    <mergeCell ref="C5:F5"/>
    <mergeCell ref="C7:F7"/>
    <mergeCell ref="O8:O9"/>
    <mergeCell ref="A10:A11"/>
    <mergeCell ref="B10:B11"/>
    <mergeCell ref="E10:E11"/>
    <mergeCell ref="C10:C11"/>
    <mergeCell ref="F10:F11"/>
    <mergeCell ref="L10:L11"/>
    <mergeCell ref="M10:M11"/>
    <mergeCell ref="N10:N11"/>
    <mergeCell ref="O10:O11"/>
    <mergeCell ref="G8:G9"/>
    <mergeCell ref="H8:I8"/>
    <mergeCell ref="K8:K9"/>
    <mergeCell ref="A8:A9"/>
    <mergeCell ref="L12:L17"/>
    <mergeCell ref="M12:M17"/>
    <mergeCell ref="N12:N17"/>
    <mergeCell ref="O12:O17"/>
    <mergeCell ref="A12:A17"/>
    <mergeCell ref="B12:B17"/>
    <mergeCell ref="E12:E17"/>
    <mergeCell ref="C12:C17"/>
    <mergeCell ref="A18:A28"/>
    <mergeCell ref="B18:B28"/>
    <mergeCell ref="E18:E28"/>
    <mergeCell ref="C18:C28"/>
    <mergeCell ref="F12:F17"/>
    <mergeCell ref="F18:F28"/>
    <mergeCell ref="L18:L28"/>
    <mergeCell ref="M18:M28"/>
    <mergeCell ref="N18:N28"/>
    <mergeCell ref="O18:O22"/>
    <mergeCell ref="O23:O28"/>
    <mergeCell ref="O29:O37"/>
    <mergeCell ref="A29:A37"/>
    <mergeCell ref="B29:B37"/>
    <mergeCell ref="E29:E37"/>
    <mergeCell ref="C29:C37"/>
    <mergeCell ref="F29:F37"/>
    <mergeCell ref="L29:L37"/>
    <mergeCell ref="M29:M37"/>
    <mergeCell ref="N29:N37"/>
    <mergeCell ref="A38:A43"/>
    <mergeCell ref="B38:B43"/>
    <mergeCell ref="E38:E43"/>
    <mergeCell ref="C38:C43"/>
    <mergeCell ref="A44:A48"/>
    <mergeCell ref="B44:B48"/>
    <mergeCell ref="E44:E48"/>
    <mergeCell ref="C44:C48"/>
    <mergeCell ref="D44:D48"/>
    <mergeCell ref="O44:O45"/>
    <mergeCell ref="F38:F43"/>
    <mergeCell ref="L46:L48"/>
    <mergeCell ref="M46:M48"/>
    <mergeCell ref="N46:N48"/>
    <mergeCell ref="A1:N1"/>
    <mergeCell ref="A2:N2"/>
    <mergeCell ref="O46:O48"/>
    <mergeCell ref="D10:D11"/>
    <mergeCell ref="D12:D17"/>
    <mergeCell ref="D18:D28"/>
    <mergeCell ref="D29:D37"/>
    <mergeCell ref="D38:D43"/>
    <mergeCell ref="L38:L43"/>
    <mergeCell ref="M38:M43"/>
    <mergeCell ref="N38:N43"/>
    <mergeCell ref="O38:O43"/>
    <mergeCell ref="F44:F48"/>
    <mergeCell ref="L44:L45"/>
    <mergeCell ref="M44:M45"/>
    <mergeCell ref="N44:N45"/>
  </mergeCells>
  <hyperlinks>
    <hyperlink ref="O46" r:id="rId1"/>
    <hyperlink ref="O44" r:id="rId2"/>
    <hyperlink ref="O38" r:id="rId3"/>
    <hyperlink ref="O29" r:id="rId4"/>
    <hyperlink ref="O23" r:id="rId5"/>
    <hyperlink ref="O18" r:id="rId6"/>
    <hyperlink ref="K27" r:id="rId7"/>
    <hyperlink ref="K23" r:id="rId8"/>
    <hyperlink ref="K17" r:id="rId9"/>
    <hyperlink ref="K11" r:id="rId10" display="https://mailuis-my.sharepoint.com/:b:/g/personal/sanjulpe_uis_edu_co/EVQNWse2fXxEttgWNPdk6OwB33xbYfnDmAIHJ38LUZuA9g?e=MC9esH"/>
    <hyperlink ref="O12" r:id="rId11"/>
    <hyperlink ref="K48" r:id="rId12"/>
    <hyperlink ref="K44" r:id="rId13"/>
    <hyperlink ref="K12" r:id="rId14" display="https://www.uis.edu.co/intranet/calidad/mapa.html"/>
    <hyperlink ref="K10" r:id="rId15"/>
  </hyperlinks>
  <pageMargins left="0.7" right="0.7" top="0.75" bottom="0.75" header="0.3" footer="0.3"/>
  <pageSetup paperSize="9" orientation="portrait" r:id="rId16"/>
  <drawing r:id="rId17"/>
  <legacyDrawing r:id="rId18"/>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1"/>
  <sheetViews>
    <sheetView showGridLines="0" zoomScale="70" zoomScaleNormal="70" workbookViewId="0">
      <selection sqref="A1:XFD2"/>
    </sheetView>
  </sheetViews>
  <sheetFormatPr baseColWidth="10" defaultColWidth="12.5703125" defaultRowHeight="15" x14ac:dyDescent="0.25"/>
  <cols>
    <col min="1" max="1" width="5.140625" style="1" customWidth="1"/>
    <col min="2" max="2" width="22.7109375" style="1" customWidth="1"/>
    <col min="3" max="3" width="4" style="1" bestFit="1" customWidth="1"/>
    <col min="4" max="5" width="9.85546875" style="1" customWidth="1"/>
    <col min="6" max="6" width="29" style="1" customWidth="1"/>
    <col min="7" max="7" width="25.42578125" style="1" customWidth="1"/>
    <col min="8" max="9" width="10" style="1" customWidth="1"/>
    <col min="10" max="10" width="75" style="1" customWidth="1"/>
    <col min="11" max="11" width="30.7109375" style="1" customWidth="1"/>
    <col min="12" max="12" width="13.42578125" style="1" customWidth="1"/>
    <col min="13" max="13" width="79.7109375" style="1" customWidth="1"/>
    <col min="14" max="14" width="83.28515625" style="1" customWidth="1"/>
    <col min="15" max="16384" width="12.5703125" style="1"/>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5" spans="1:14" ht="37.5" customHeight="1" x14ac:dyDescent="0.25">
      <c r="A5" s="1221" t="s">
        <v>60</v>
      </c>
      <c r="B5" s="1221"/>
      <c r="C5" s="1222" t="s">
        <v>502</v>
      </c>
      <c r="D5" s="1222"/>
      <c r="E5" s="1222"/>
      <c r="F5" s="1222"/>
    </row>
    <row r="7" spans="1:14" ht="16.5" x14ac:dyDescent="0.25">
      <c r="A7"/>
      <c r="B7"/>
      <c r="C7" s="1223" t="s">
        <v>262</v>
      </c>
      <c r="D7" s="1223"/>
      <c r="E7" s="1223"/>
      <c r="F7" s="1223"/>
      <c r="G7" s="1224" t="s">
        <v>263</v>
      </c>
      <c r="H7" s="1224"/>
      <c r="I7" s="1224"/>
      <c r="J7" s="1224"/>
      <c r="K7" s="1218" t="s">
        <v>264</v>
      </c>
      <c r="L7" s="1218"/>
      <c r="M7" s="1218"/>
      <c r="N7" s="1218"/>
    </row>
    <row r="8" spans="1:14" x14ac:dyDescent="0.25">
      <c r="A8" s="1226" t="s">
        <v>119</v>
      </c>
      <c r="B8" s="1228" t="s">
        <v>265</v>
      </c>
      <c r="C8" s="1219" t="s">
        <v>266</v>
      </c>
      <c r="D8" s="1219"/>
      <c r="E8" s="1228" t="s">
        <v>267</v>
      </c>
      <c r="F8" s="1219" t="s">
        <v>268</v>
      </c>
      <c r="G8" s="1235" t="s">
        <v>269</v>
      </c>
      <c r="H8" s="1235" t="s">
        <v>270</v>
      </c>
      <c r="I8" s="1235"/>
      <c r="J8" s="1235" t="s">
        <v>271</v>
      </c>
      <c r="K8" s="343" t="s">
        <v>272</v>
      </c>
      <c r="L8" s="1225" t="s">
        <v>273</v>
      </c>
      <c r="M8" s="1225" t="s">
        <v>274</v>
      </c>
      <c r="N8" s="1225" t="s">
        <v>275</v>
      </c>
    </row>
    <row r="9" spans="1:14" x14ac:dyDescent="0.25">
      <c r="A9" s="1227"/>
      <c r="B9" s="1228"/>
      <c r="C9" s="345" t="s">
        <v>276</v>
      </c>
      <c r="D9" s="345" t="s">
        <v>277</v>
      </c>
      <c r="E9" s="1228"/>
      <c r="F9" s="1220"/>
      <c r="G9" s="1236"/>
      <c r="H9" s="347" t="s">
        <v>276</v>
      </c>
      <c r="I9" s="347" t="s">
        <v>277</v>
      </c>
      <c r="J9" s="1236"/>
      <c r="K9" s="343" t="s">
        <v>278</v>
      </c>
      <c r="L9" s="1225"/>
      <c r="M9" s="1225"/>
      <c r="N9" s="1225"/>
    </row>
    <row r="10" spans="1:14" ht="255" x14ac:dyDescent="0.25">
      <c r="A10" s="1229">
        <v>1</v>
      </c>
      <c r="B10" s="1231" t="s">
        <v>1853</v>
      </c>
      <c r="C10" s="1233"/>
      <c r="D10" s="1233" t="s">
        <v>74</v>
      </c>
      <c r="E10" s="1233" t="s">
        <v>1854</v>
      </c>
      <c r="F10" s="1233" t="s">
        <v>1854</v>
      </c>
      <c r="G10" s="348" t="s">
        <v>1855</v>
      </c>
      <c r="H10" s="341" t="s">
        <v>1854</v>
      </c>
      <c r="I10" s="341" t="s">
        <v>1854</v>
      </c>
      <c r="J10" s="349" t="s">
        <v>2079</v>
      </c>
      <c r="K10" s="350"/>
      <c r="L10" s="351"/>
      <c r="M10" s="350"/>
      <c r="N10" s="350"/>
    </row>
    <row r="11" spans="1:14" ht="25.5" x14ac:dyDescent="0.25">
      <c r="A11" s="1230"/>
      <c r="B11" s="1232"/>
      <c r="C11" s="1234"/>
      <c r="D11" s="1234"/>
      <c r="E11" s="1234"/>
      <c r="F11" s="1234"/>
      <c r="G11" s="348" t="s">
        <v>1856</v>
      </c>
      <c r="H11" s="341" t="s">
        <v>74</v>
      </c>
      <c r="I11" s="341"/>
      <c r="J11" s="352" t="s">
        <v>1857</v>
      </c>
      <c r="K11" s="350"/>
      <c r="L11" s="351"/>
      <c r="M11" s="350"/>
      <c r="N11" s="350"/>
    </row>
    <row r="12" spans="1:14" ht="204" x14ac:dyDescent="0.25">
      <c r="A12" s="1233">
        <v>2</v>
      </c>
      <c r="B12" s="1231" t="s">
        <v>1858</v>
      </c>
      <c r="C12" s="1233"/>
      <c r="D12" s="1233" t="s">
        <v>74</v>
      </c>
      <c r="E12" s="1233" t="s">
        <v>1854</v>
      </c>
      <c r="F12" s="1233" t="s">
        <v>1854</v>
      </c>
      <c r="G12" s="348" t="s">
        <v>1859</v>
      </c>
      <c r="H12" s="341" t="s">
        <v>74</v>
      </c>
      <c r="I12" s="341"/>
      <c r="J12" s="353" t="s">
        <v>1860</v>
      </c>
      <c r="K12" s="350"/>
      <c r="L12" s="351"/>
      <c r="M12" s="350"/>
      <c r="N12" s="350"/>
    </row>
    <row r="13" spans="1:14" ht="102" x14ac:dyDescent="0.25">
      <c r="A13" s="1237"/>
      <c r="B13" s="1238"/>
      <c r="C13" s="1237"/>
      <c r="D13" s="1237"/>
      <c r="E13" s="1237"/>
      <c r="F13" s="1237"/>
      <c r="G13" s="350" t="s">
        <v>1861</v>
      </c>
      <c r="H13" s="341" t="s">
        <v>74</v>
      </c>
      <c r="I13" s="341"/>
      <c r="J13" s="354" t="s">
        <v>1862</v>
      </c>
      <c r="K13" s="350"/>
      <c r="L13" s="351"/>
      <c r="M13" s="350"/>
      <c r="N13" s="350"/>
    </row>
    <row r="14" spans="1:14" ht="51" x14ac:dyDescent="0.25">
      <c r="A14" s="1234"/>
      <c r="B14" s="1232"/>
      <c r="C14" s="1234"/>
      <c r="D14" s="1234"/>
      <c r="E14" s="1234"/>
      <c r="F14" s="1234"/>
      <c r="G14" s="350" t="s">
        <v>1863</v>
      </c>
      <c r="H14" s="341" t="s">
        <v>74</v>
      </c>
      <c r="I14" s="341"/>
      <c r="J14" s="353" t="s">
        <v>1864</v>
      </c>
      <c r="K14" s="350"/>
      <c r="L14" s="351"/>
      <c r="M14" s="350"/>
      <c r="N14" s="350"/>
    </row>
    <row r="15" spans="1:14" ht="51" x14ac:dyDescent="0.25">
      <c r="A15" s="1233">
        <v>3</v>
      </c>
      <c r="B15" s="1231" t="s">
        <v>1865</v>
      </c>
      <c r="C15" s="1233"/>
      <c r="D15" s="1233" t="s">
        <v>74</v>
      </c>
      <c r="E15" s="1233" t="s">
        <v>1854</v>
      </c>
      <c r="F15" s="1233" t="s">
        <v>1854</v>
      </c>
      <c r="G15" s="350" t="s">
        <v>1866</v>
      </c>
      <c r="H15" s="341" t="s">
        <v>74</v>
      </c>
      <c r="I15" s="341"/>
      <c r="J15" s="355" t="s">
        <v>1867</v>
      </c>
      <c r="K15" s="1231" t="s">
        <v>1868</v>
      </c>
      <c r="L15" s="1239">
        <v>1</v>
      </c>
      <c r="M15" s="918" t="s">
        <v>1869</v>
      </c>
      <c r="N15" s="918" t="s">
        <v>1870</v>
      </c>
    </row>
    <row r="16" spans="1:14" ht="38.25" x14ac:dyDescent="0.25">
      <c r="A16" s="1237"/>
      <c r="B16" s="1238"/>
      <c r="C16" s="1237"/>
      <c r="D16" s="1237"/>
      <c r="E16" s="1237"/>
      <c r="F16" s="1237"/>
      <c r="G16" s="350" t="s">
        <v>1871</v>
      </c>
      <c r="H16" s="341" t="s">
        <v>74</v>
      </c>
      <c r="I16" s="341"/>
      <c r="J16" s="355" t="s">
        <v>1872</v>
      </c>
      <c r="K16" s="1232"/>
      <c r="L16" s="1240"/>
      <c r="M16" s="1241"/>
      <c r="N16" s="975"/>
    </row>
    <row r="17" spans="1:14" ht="38.25" x14ac:dyDescent="0.25">
      <c r="A17" s="1237"/>
      <c r="B17" s="1238"/>
      <c r="C17" s="1237"/>
      <c r="D17" s="1237"/>
      <c r="E17" s="1237"/>
      <c r="F17" s="1237"/>
      <c r="G17" s="350" t="s">
        <v>1873</v>
      </c>
      <c r="H17" s="341" t="s">
        <v>74</v>
      </c>
      <c r="I17" s="341"/>
      <c r="J17" s="355" t="s">
        <v>1874</v>
      </c>
      <c r="K17" s="1231" t="s">
        <v>1875</v>
      </c>
      <c r="L17" s="1239">
        <v>1</v>
      </c>
      <c r="M17" s="1242" t="s">
        <v>1876</v>
      </c>
      <c r="N17" s="918" t="s">
        <v>1870</v>
      </c>
    </row>
    <row r="18" spans="1:14" ht="63.75" x14ac:dyDescent="0.25">
      <c r="A18" s="1234"/>
      <c r="B18" s="1232"/>
      <c r="C18" s="1234"/>
      <c r="D18" s="1234"/>
      <c r="E18" s="1234"/>
      <c r="F18" s="1234"/>
      <c r="G18" s="350" t="s">
        <v>1877</v>
      </c>
      <c r="H18" s="341" t="s">
        <v>74</v>
      </c>
      <c r="I18" s="341"/>
      <c r="J18" s="355" t="s">
        <v>2080</v>
      </c>
      <c r="K18" s="1232"/>
      <c r="L18" s="1240"/>
      <c r="M18" s="1241"/>
      <c r="N18" s="975"/>
    </row>
    <row r="20" spans="1:14" ht="23.25" x14ac:dyDescent="0.25">
      <c r="B20" s="391">
        <f>COUNTA(B10:B18)</f>
        <v>3</v>
      </c>
      <c r="C20" s="388"/>
      <c r="D20" s="388"/>
      <c r="E20" s="388"/>
      <c r="F20" s="388"/>
      <c r="G20" s="388"/>
      <c r="H20" s="388"/>
      <c r="I20" s="388"/>
      <c r="J20" s="388"/>
      <c r="K20" s="391">
        <f>COUNTA(K10:K18)</f>
        <v>2</v>
      </c>
      <c r="L20" s="392">
        <f>AVERAGE(L15:L18)</f>
        <v>1</v>
      </c>
    </row>
    <row r="21" spans="1:14" ht="38.25" x14ac:dyDescent="0.25">
      <c r="B21" s="398" t="s">
        <v>2044</v>
      </c>
      <c r="C21" s="397"/>
      <c r="D21" s="397"/>
      <c r="E21" s="397"/>
      <c r="F21" s="397"/>
      <c r="G21" s="397"/>
      <c r="H21" s="397"/>
      <c r="I21" s="397"/>
      <c r="J21" s="397"/>
      <c r="K21" s="398" t="s">
        <v>2045</v>
      </c>
      <c r="L21" s="398" t="s">
        <v>2046</v>
      </c>
    </row>
  </sheetData>
  <mergeCells count="44">
    <mergeCell ref="K15:K16"/>
    <mergeCell ref="L15:L16"/>
    <mergeCell ref="M15:M16"/>
    <mergeCell ref="N15:N16"/>
    <mergeCell ref="K17:K18"/>
    <mergeCell ref="L17:L18"/>
    <mergeCell ref="M17:M18"/>
    <mergeCell ref="N17:N18"/>
    <mergeCell ref="F12:F14"/>
    <mergeCell ref="A15:A18"/>
    <mergeCell ref="B15:B18"/>
    <mergeCell ref="C15:C18"/>
    <mergeCell ref="D15:D18"/>
    <mergeCell ref="E15:E18"/>
    <mergeCell ref="F15:F18"/>
    <mergeCell ref="A12:A14"/>
    <mergeCell ref="B12:B14"/>
    <mergeCell ref="C12:C14"/>
    <mergeCell ref="D12:D14"/>
    <mergeCell ref="E12:E14"/>
    <mergeCell ref="F10:F11"/>
    <mergeCell ref="G8:G9"/>
    <mergeCell ref="H8:I8"/>
    <mergeCell ref="J8:J9"/>
    <mergeCell ref="L8:L9"/>
    <mergeCell ref="A10:A11"/>
    <mergeCell ref="B10:B11"/>
    <mergeCell ref="C10:C11"/>
    <mergeCell ref="D10:D11"/>
    <mergeCell ref="E10:E11"/>
    <mergeCell ref="A1:N1"/>
    <mergeCell ref="A2:N2"/>
    <mergeCell ref="K7:N7"/>
    <mergeCell ref="F8:F9"/>
    <mergeCell ref="A5:B5"/>
    <mergeCell ref="C5:F5"/>
    <mergeCell ref="C7:F7"/>
    <mergeCell ref="G7:J7"/>
    <mergeCell ref="N8:N9"/>
    <mergeCell ref="M8:M9"/>
    <mergeCell ref="A8:A9"/>
    <mergeCell ref="B8:B9"/>
    <mergeCell ref="C8:D8"/>
    <mergeCell ref="E8:E9"/>
  </mergeCells>
  <phoneticPr fontId="25" type="noConversion"/>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9"/>
  <sheetViews>
    <sheetView showGridLines="0" zoomScale="70" zoomScaleNormal="70" workbookViewId="0">
      <selection sqref="A1:XFD2"/>
    </sheetView>
  </sheetViews>
  <sheetFormatPr baseColWidth="10" defaultColWidth="11.42578125" defaultRowHeight="15" x14ac:dyDescent="0.25"/>
  <cols>
    <col min="1" max="1" width="5.140625" style="51" customWidth="1"/>
    <col min="2" max="2" width="27.7109375" style="51" customWidth="1"/>
    <col min="3" max="3" width="28.28515625" style="51" customWidth="1"/>
    <col min="4" max="5" width="9.85546875" style="51" customWidth="1"/>
    <col min="6" max="6" width="29" style="51" customWidth="1"/>
    <col min="7" max="7" width="25.42578125" style="51" customWidth="1"/>
    <col min="8" max="9" width="14.140625" style="51" customWidth="1"/>
    <col min="10" max="10" width="40.85546875" style="52" customWidth="1"/>
    <col min="11" max="11" width="30.7109375" style="51" customWidth="1"/>
    <col min="12" max="12" width="13.7109375" style="53" customWidth="1"/>
    <col min="13" max="13" width="68.7109375" style="52" customWidth="1"/>
    <col min="14" max="14" width="41" style="52" customWidth="1"/>
    <col min="15" max="16384" width="11.42578125" style="51"/>
  </cols>
  <sheetData>
    <row r="1" spans="1:15"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5" s="153" customFormat="1" ht="20.25" x14ac:dyDescent="0.25">
      <c r="A2" s="726" t="str">
        <f>Contenido!$B$2</f>
        <v>2021 -  2022</v>
      </c>
      <c r="B2" s="726"/>
      <c r="C2" s="726"/>
      <c r="D2" s="726"/>
      <c r="E2" s="726"/>
      <c r="F2" s="726"/>
      <c r="G2" s="726"/>
      <c r="H2" s="726"/>
      <c r="I2" s="726"/>
      <c r="J2" s="726"/>
      <c r="K2" s="726"/>
      <c r="L2" s="726"/>
      <c r="M2" s="726"/>
      <c r="N2" s="726"/>
    </row>
    <row r="5" spans="1:15" ht="40.5" customHeight="1" x14ac:dyDescent="0.25">
      <c r="A5" s="1221" t="s">
        <v>60</v>
      </c>
      <c r="B5" s="1221"/>
      <c r="C5" s="1222" t="s">
        <v>503</v>
      </c>
      <c r="D5" s="1222"/>
      <c r="E5" s="1222"/>
      <c r="F5" s="1222"/>
    </row>
    <row r="7" spans="1:15" ht="16.5" x14ac:dyDescent="0.25">
      <c r="A7" s="356"/>
      <c r="B7" s="356"/>
      <c r="C7" s="1243" t="s">
        <v>262</v>
      </c>
      <c r="D7" s="1243"/>
      <c r="E7" s="1243"/>
      <c r="F7" s="1243"/>
      <c r="G7" s="1244" t="s">
        <v>263</v>
      </c>
      <c r="H7" s="1244"/>
      <c r="I7" s="1244"/>
      <c r="J7" s="1245"/>
      <c r="K7" s="1246" t="s">
        <v>264</v>
      </c>
      <c r="L7" s="1247"/>
      <c r="M7" s="1247"/>
      <c r="N7" s="1247"/>
      <c r="O7" s="1248"/>
    </row>
    <row r="8" spans="1:15" x14ac:dyDescent="0.25">
      <c r="A8" s="1249" t="s">
        <v>119</v>
      </c>
      <c r="B8" s="1249" t="s">
        <v>265</v>
      </c>
      <c r="C8" s="1251" t="s">
        <v>267</v>
      </c>
      <c r="D8" s="1252" t="s">
        <v>266</v>
      </c>
      <c r="E8" s="1252"/>
      <c r="F8" s="1252" t="s">
        <v>268</v>
      </c>
      <c r="G8" s="1254" t="s">
        <v>269</v>
      </c>
      <c r="H8" s="1254" t="s">
        <v>270</v>
      </c>
      <c r="I8" s="1254"/>
      <c r="J8" s="1254" t="s">
        <v>271</v>
      </c>
      <c r="K8" s="357" t="s">
        <v>272</v>
      </c>
      <c r="L8" s="1256" t="s">
        <v>273</v>
      </c>
      <c r="M8" s="1258" t="s">
        <v>274</v>
      </c>
      <c r="N8" s="1260" t="s">
        <v>275</v>
      </c>
      <c r="O8" s="1261"/>
    </row>
    <row r="9" spans="1:15" x14ac:dyDescent="0.25">
      <c r="A9" s="1250"/>
      <c r="B9" s="1250"/>
      <c r="C9" s="1251"/>
      <c r="D9" s="358" t="s">
        <v>276</v>
      </c>
      <c r="E9" s="358" t="s">
        <v>277</v>
      </c>
      <c r="F9" s="1253"/>
      <c r="G9" s="1255"/>
      <c r="H9" s="359" t="s">
        <v>276</v>
      </c>
      <c r="I9" s="359" t="s">
        <v>277</v>
      </c>
      <c r="J9" s="1255"/>
      <c r="K9" s="360" t="s">
        <v>278</v>
      </c>
      <c r="L9" s="1257"/>
      <c r="M9" s="1259"/>
      <c r="N9" s="1262"/>
      <c r="O9" s="1261"/>
    </row>
    <row r="10" spans="1:15" x14ac:dyDescent="0.25">
      <c r="A10" s="1263">
        <v>1</v>
      </c>
      <c r="B10" s="1266" t="s">
        <v>1878</v>
      </c>
      <c r="C10" s="1266" t="s">
        <v>1879</v>
      </c>
      <c r="D10" s="1250"/>
      <c r="E10" s="1263" t="s">
        <v>74</v>
      </c>
      <c r="F10" s="1250"/>
      <c r="G10" s="887" t="s">
        <v>1880</v>
      </c>
      <c r="H10" s="1263" t="s">
        <v>74</v>
      </c>
      <c r="I10" s="1250"/>
      <c r="J10" s="1271" t="s">
        <v>1881</v>
      </c>
      <c r="K10" s="887" t="s">
        <v>1882</v>
      </c>
      <c r="L10" s="1273">
        <v>1</v>
      </c>
      <c r="M10" s="1275" t="s">
        <v>1883</v>
      </c>
      <c r="N10" s="1277" t="s">
        <v>1884</v>
      </c>
      <c r="O10" s="1279" t="s">
        <v>1885</v>
      </c>
    </row>
    <row r="11" spans="1:15" x14ac:dyDescent="0.25">
      <c r="A11" s="1264"/>
      <c r="B11" s="1267"/>
      <c r="C11" s="1267"/>
      <c r="D11" s="1269"/>
      <c r="E11" s="1264"/>
      <c r="F11" s="1269"/>
      <c r="G11" s="888"/>
      <c r="H11" s="1265"/>
      <c r="I11" s="1270"/>
      <c r="J11" s="1272"/>
      <c r="K11" s="888"/>
      <c r="L11" s="1274"/>
      <c r="M11" s="1276"/>
      <c r="N11" s="1278"/>
      <c r="O11" s="1280"/>
    </row>
    <row r="12" spans="1:15" ht="60" x14ac:dyDescent="0.25">
      <c r="A12" s="1264"/>
      <c r="B12" s="1267"/>
      <c r="C12" s="1267"/>
      <c r="D12" s="1269"/>
      <c r="E12" s="1264"/>
      <c r="F12" s="1269"/>
      <c r="G12" s="361" t="s">
        <v>1886</v>
      </c>
      <c r="H12" s="362" t="s">
        <v>74</v>
      </c>
      <c r="I12" s="362"/>
      <c r="J12" s="363" t="s">
        <v>1887</v>
      </c>
      <c r="K12" s="361" t="s">
        <v>1888</v>
      </c>
      <c r="L12" s="364">
        <v>1</v>
      </c>
      <c r="M12" s="476" t="s">
        <v>2081</v>
      </c>
      <c r="N12" s="365" t="s">
        <v>1889</v>
      </c>
      <c r="O12" s="1280"/>
    </row>
    <row r="13" spans="1:15" ht="90" x14ac:dyDescent="0.25">
      <c r="A13" s="1264"/>
      <c r="B13" s="1267"/>
      <c r="C13" s="1267"/>
      <c r="D13" s="1269"/>
      <c r="E13" s="1264"/>
      <c r="F13" s="1269"/>
      <c r="G13" s="361" t="s">
        <v>1890</v>
      </c>
      <c r="H13" s="362" t="s">
        <v>74</v>
      </c>
      <c r="I13" s="362"/>
      <c r="J13" s="477" t="s">
        <v>2082</v>
      </c>
      <c r="K13" s="361" t="s">
        <v>1891</v>
      </c>
      <c r="L13" s="366">
        <v>1</v>
      </c>
      <c r="M13" s="367" t="s">
        <v>2083</v>
      </c>
      <c r="N13" s="368" t="s">
        <v>1892</v>
      </c>
      <c r="O13" s="1281"/>
    </row>
    <row r="14" spans="1:15" x14ac:dyDescent="0.25">
      <c r="A14" s="1264"/>
      <c r="B14" s="1267"/>
      <c r="C14" s="1267"/>
      <c r="D14" s="1269"/>
      <c r="E14" s="1264"/>
      <c r="F14" s="1269"/>
      <c r="G14" s="1293" t="s">
        <v>1893</v>
      </c>
      <c r="H14" s="1263" t="s">
        <v>74</v>
      </c>
      <c r="I14" s="1263"/>
      <c r="J14" s="1271" t="s">
        <v>1894</v>
      </c>
      <c r="K14" s="1293" t="s">
        <v>1895</v>
      </c>
      <c r="L14" s="1282">
        <v>0.7</v>
      </c>
      <c r="M14" s="1285" t="s">
        <v>1896</v>
      </c>
      <c r="N14" s="1288" t="s">
        <v>1897</v>
      </c>
      <c r="O14" s="1289"/>
    </row>
    <row r="15" spans="1:15" x14ac:dyDescent="0.25">
      <c r="A15" s="1264"/>
      <c r="B15" s="1267"/>
      <c r="C15" s="1267"/>
      <c r="D15" s="1269"/>
      <c r="E15" s="1264"/>
      <c r="F15" s="1269"/>
      <c r="G15" s="1293"/>
      <c r="H15" s="1265"/>
      <c r="I15" s="1265"/>
      <c r="J15" s="1272"/>
      <c r="K15" s="1293"/>
      <c r="L15" s="1283"/>
      <c r="M15" s="1286"/>
      <c r="N15" s="1290"/>
      <c r="O15" s="1289"/>
    </row>
    <row r="16" spans="1:15" x14ac:dyDescent="0.25">
      <c r="A16" s="1264"/>
      <c r="B16" s="1267"/>
      <c r="C16" s="1267"/>
      <c r="D16" s="1269"/>
      <c r="E16" s="1264"/>
      <c r="F16" s="1269"/>
      <c r="G16" s="1293" t="s">
        <v>1898</v>
      </c>
      <c r="H16" s="1263" t="s">
        <v>74</v>
      </c>
      <c r="I16" s="1263"/>
      <c r="J16" s="1294" t="s">
        <v>2084</v>
      </c>
      <c r="K16" s="1293"/>
      <c r="L16" s="1283"/>
      <c r="M16" s="1286"/>
      <c r="N16" s="1290"/>
      <c r="O16" s="1289"/>
    </row>
    <row r="17" spans="1:15" x14ac:dyDescent="0.25">
      <c r="A17" s="1265"/>
      <c r="B17" s="1268"/>
      <c r="C17" s="1268"/>
      <c r="D17" s="1270"/>
      <c r="E17" s="1265"/>
      <c r="F17" s="1270"/>
      <c r="G17" s="1293"/>
      <c r="H17" s="1265"/>
      <c r="I17" s="1265"/>
      <c r="J17" s="1272"/>
      <c r="K17" s="1293"/>
      <c r="L17" s="1284"/>
      <c r="M17" s="1287"/>
      <c r="N17" s="1291"/>
      <c r="O17" s="1292"/>
    </row>
    <row r="18" spans="1:15" ht="240" x14ac:dyDescent="0.25">
      <c r="A18" s="1295">
        <v>2</v>
      </c>
      <c r="B18" s="1296" t="s">
        <v>1899</v>
      </c>
      <c r="C18" s="1296" t="s">
        <v>1900</v>
      </c>
      <c r="D18" s="1297"/>
      <c r="E18" s="1295" t="s">
        <v>74</v>
      </c>
      <c r="F18" s="1297"/>
      <c r="G18" s="369" t="s">
        <v>1901</v>
      </c>
      <c r="H18" s="362" t="s">
        <v>74</v>
      </c>
      <c r="I18" s="362"/>
      <c r="J18" s="363" t="s">
        <v>1902</v>
      </c>
      <c r="K18" s="887" t="s">
        <v>1903</v>
      </c>
      <c r="L18" s="1298">
        <v>1</v>
      </c>
      <c r="M18" s="1300" t="s">
        <v>1904</v>
      </c>
      <c r="N18" s="1290" t="s">
        <v>1905</v>
      </c>
      <c r="O18" s="1289"/>
    </row>
    <row r="19" spans="1:15" x14ac:dyDescent="0.25">
      <c r="A19" s="1295"/>
      <c r="B19" s="1296"/>
      <c r="C19" s="1296"/>
      <c r="D19" s="1297"/>
      <c r="E19" s="1295"/>
      <c r="F19" s="1297"/>
      <c r="G19" s="361" t="s">
        <v>1906</v>
      </c>
      <c r="H19" s="362" t="s">
        <v>74</v>
      </c>
      <c r="I19" s="362"/>
      <c r="J19" s="370" t="s">
        <v>1907</v>
      </c>
      <c r="K19" s="888"/>
      <c r="L19" s="1299"/>
      <c r="M19" s="1301"/>
      <c r="N19" s="1291"/>
      <c r="O19" s="1292"/>
    </row>
    <row r="20" spans="1:15" ht="225" x14ac:dyDescent="0.25">
      <c r="A20" s="1295"/>
      <c r="B20" s="1296"/>
      <c r="C20" s="1296"/>
      <c r="D20" s="1297"/>
      <c r="E20" s="1295"/>
      <c r="F20" s="1297"/>
      <c r="G20" s="361" t="s">
        <v>1908</v>
      </c>
      <c r="H20" s="362" t="s">
        <v>74</v>
      </c>
      <c r="I20" s="362"/>
      <c r="J20" s="363" t="s">
        <v>1909</v>
      </c>
      <c r="K20" s="355" t="s">
        <v>1910</v>
      </c>
      <c r="L20" s="371">
        <v>1</v>
      </c>
      <c r="M20" s="372" t="s">
        <v>1911</v>
      </c>
      <c r="N20" s="1291" t="s">
        <v>1912</v>
      </c>
      <c r="O20" s="1292"/>
    </row>
    <row r="21" spans="1:15" x14ac:dyDescent="0.25">
      <c r="A21" s="1295"/>
      <c r="B21" s="1296"/>
      <c r="C21" s="1296"/>
      <c r="D21" s="1297"/>
      <c r="E21" s="1295"/>
      <c r="F21" s="1297"/>
      <c r="G21" s="887" t="s">
        <v>1913</v>
      </c>
      <c r="H21" s="1263" t="s">
        <v>74</v>
      </c>
      <c r="I21" s="1263"/>
      <c r="J21" s="1302" t="s">
        <v>2085</v>
      </c>
      <c r="K21" s="887" t="s">
        <v>1914</v>
      </c>
      <c r="L21" s="1304">
        <v>1</v>
      </c>
      <c r="M21" s="1305" t="s">
        <v>1915</v>
      </c>
      <c r="N21" s="1307" t="s">
        <v>1916</v>
      </c>
      <c r="O21" s="1308"/>
    </row>
    <row r="22" spans="1:15" x14ac:dyDescent="0.25">
      <c r="A22" s="1295"/>
      <c r="B22" s="1296"/>
      <c r="C22" s="1296"/>
      <c r="D22" s="1297"/>
      <c r="E22" s="1295"/>
      <c r="F22" s="1297"/>
      <c r="G22" s="888"/>
      <c r="H22" s="1265"/>
      <c r="I22" s="1265"/>
      <c r="J22" s="1303"/>
      <c r="K22" s="888"/>
      <c r="L22" s="1304"/>
      <c r="M22" s="1306"/>
      <c r="N22" s="1309"/>
      <c r="O22" s="1310"/>
    </row>
    <row r="23" spans="1:15" x14ac:dyDescent="0.25">
      <c r="A23" s="1295">
        <v>3</v>
      </c>
      <c r="B23" s="1311" t="s">
        <v>1917</v>
      </c>
      <c r="C23" s="1296" t="s">
        <v>1918</v>
      </c>
      <c r="D23" s="1297"/>
      <c r="E23" s="1295" t="s">
        <v>74</v>
      </c>
      <c r="F23" s="1297"/>
      <c r="G23" s="361" t="s">
        <v>1906</v>
      </c>
      <c r="H23" s="362" t="s">
        <v>74</v>
      </c>
      <c r="I23" s="362"/>
      <c r="J23" s="370" t="s">
        <v>1907</v>
      </c>
      <c r="K23" s="1314" t="s">
        <v>1919</v>
      </c>
      <c r="L23" s="1304">
        <v>1</v>
      </c>
      <c r="M23" s="1315" t="s">
        <v>2086</v>
      </c>
      <c r="N23" s="1318" t="s">
        <v>2087</v>
      </c>
      <c r="O23" s="1319"/>
    </row>
    <row r="24" spans="1:15" x14ac:dyDescent="0.25">
      <c r="A24" s="1295"/>
      <c r="B24" s="1312"/>
      <c r="C24" s="1296"/>
      <c r="D24" s="1297"/>
      <c r="E24" s="1295"/>
      <c r="F24" s="1297"/>
      <c r="G24" s="1314" t="s">
        <v>1908</v>
      </c>
      <c r="H24" s="1263" t="s">
        <v>74</v>
      </c>
      <c r="I24" s="1263"/>
      <c r="J24" s="1303" t="s">
        <v>1920</v>
      </c>
      <c r="K24" s="1314"/>
      <c r="L24" s="1304"/>
      <c r="M24" s="1316"/>
      <c r="N24" s="1320"/>
      <c r="O24" s="1319"/>
    </row>
    <row r="25" spans="1:15" x14ac:dyDescent="0.25">
      <c r="A25" s="1295"/>
      <c r="B25" s="1312"/>
      <c r="C25" s="1296"/>
      <c r="D25" s="1297"/>
      <c r="E25" s="1295"/>
      <c r="F25" s="1297"/>
      <c r="G25" s="1314"/>
      <c r="H25" s="1265"/>
      <c r="I25" s="1265"/>
      <c r="J25" s="1303"/>
      <c r="K25" s="1314"/>
      <c r="L25" s="1304"/>
      <c r="M25" s="1316"/>
      <c r="N25" s="1320"/>
      <c r="O25" s="1319"/>
    </row>
    <row r="26" spans="1:15" ht="45" x14ac:dyDescent="0.25">
      <c r="A26" s="1295"/>
      <c r="B26" s="1313"/>
      <c r="C26" s="1296"/>
      <c r="D26" s="1297"/>
      <c r="E26" s="1295"/>
      <c r="F26" s="1297"/>
      <c r="G26" s="373" t="s">
        <v>1913</v>
      </c>
      <c r="H26" s="362" t="s">
        <v>74</v>
      </c>
      <c r="I26" s="362"/>
      <c r="J26" s="363" t="s">
        <v>1921</v>
      </c>
      <c r="K26" s="1314"/>
      <c r="L26" s="1304"/>
      <c r="M26" s="1317"/>
      <c r="N26" s="1321"/>
      <c r="O26" s="1322"/>
    </row>
    <row r="28" spans="1:15" ht="23.25" x14ac:dyDescent="0.25">
      <c r="B28" s="391">
        <f>COUNTA(B10:B26)</f>
        <v>3</v>
      </c>
      <c r="C28" s="388"/>
      <c r="D28" s="388"/>
      <c r="E28" s="388"/>
      <c r="F28" s="388"/>
      <c r="G28" s="388"/>
      <c r="H28" s="388"/>
      <c r="I28" s="388"/>
      <c r="J28" s="388"/>
      <c r="K28" s="391">
        <f>COUNTA(K10:K26)</f>
        <v>8</v>
      </c>
      <c r="L28" s="392">
        <f>AVERAGE(L10:L26)</f>
        <v>0.96250000000000002</v>
      </c>
    </row>
    <row r="29" spans="1:15" ht="38.25" x14ac:dyDescent="0.25">
      <c r="B29" s="398" t="s">
        <v>2044</v>
      </c>
      <c r="C29" s="397"/>
      <c r="D29" s="397"/>
      <c r="E29" s="397"/>
      <c r="F29" s="397"/>
      <c r="G29" s="397"/>
      <c r="H29" s="397"/>
      <c r="I29" s="397"/>
      <c r="J29" s="397"/>
      <c r="K29" s="398" t="s">
        <v>2045</v>
      </c>
      <c r="L29" s="398" t="s">
        <v>2046</v>
      </c>
    </row>
  </sheetData>
  <mergeCells count="78">
    <mergeCell ref="F23:F26"/>
    <mergeCell ref="K23:K26"/>
    <mergeCell ref="L23:L26"/>
    <mergeCell ref="M23:M26"/>
    <mergeCell ref="N23:O26"/>
    <mergeCell ref="G24:G25"/>
    <mergeCell ref="H24:H25"/>
    <mergeCell ref="I24:I25"/>
    <mergeCell ref="J24:J25"/>
    <mergeCell ref="A23:A26"/>
    <mergeCell ref="B23:B26"/>
    <mergeCell ref="C23:C26"/>
    <mergeCell ref="D23:D26"/>
    <mergeCell ref="E23:E26"/>
    <mergeCell ref="F18:F22"/>
    <mergeCell ref="K18:K19"/>
    <mergeCell ref="L18:L19"/>
    <mergeCell ref="M18:M19"/>
    <mergeCell ref="N18:O19"/>
    <mergeCell ref="N20:O20"/>
    <mergeCell ref="G21:G22"/>
    <mergeCell ref="H21:H22"/>
    <mergeCell ref="I21:I22"/>
    <mergeCell ref="J21:J22"/>
    <mergeCell ref="K21:K22"/>
    <mergeCell ref="L21:L22"/>
    <mergeCell ref="M21:M22"/>
    <mergeCell ref="N21:O22"/>
    <mergeCell ref="A18:A22"/>
    <mergeCell ref="B18:B22"/>
    <mergeCell ref="C18:C22"/>
    <mergeCell ref="D18:D22"/>
    <mergeCell ref="E18:E22"/>
    <mergeCell ref="L14:L17"/>
    <mergeCell ref="M14:M17"/>
    <mergeCell ref="N14:O17"/>
    <mergeCell ref="G16:G17"/>
    <mergeCell ref="H16:H17"/>
    <mergeCell ref="I16:I17"/>
    <mergeCell ref="J16:J17"/>
    <mergeCell ref="G14:G15"/>
    <mergeCell ref="H14:H15"/>
    <mergeCell ref="I14:I15"/>
    <mergeCell ref="J14:J15"/>
    <mergeCell ref="K14:K17"/>
    <mergeCell ref="N8:O9"/>
    <mergeCell ref="A10:A17"/>
    <mergeCell ref="B10:B17"/>
    <mergeCell ref="C10:C17"/>
    <mergeCell ref="D10:D17"/>
    <mergeCell ref="E10:E17"/>
    <mergeCell ref="F10:F17"/>
    <mergeCell ref="G10:G11"/>
    <mergeCell ref="H10:H11"/>
    <mergeCell ref="I10:I11"/>
    <mergeCell ref="J10:J11"/>
    <mergeCell ref="K10:K11"/>
    <mergeCell ref="L10:L11"/>
    <mergeCell ref="M10:M11"/>
    <mergeCell ref="N10:N11"/>
    <mergeCell ref="O10:O13"/>
    <mergeCell ref="G8:G9"/>
    <mergeCell ref="H8:I8"/>
    <mergeCell ref="J8:J9"/>
    <mergeCell ref="L8:L9"/>
    <mergeCell ref="M8:M9"/>
    <mergeCell ref="A8:A9"/>
    <mergeCell ref="B8:B9"/>
    <mergeCell ref="C8:C9"/>
    <mergeCell ref="D8:E8"/>
    <mergeCell ref="F8:F9"/>
    <mergeCell ref="A1:N1"/>
    <mergeCell ref="A2:N2"/>
    <mergeCell ref="A5:B5"/>
    <mergeCell ref="C5:F5"/>
    <mergeCell ref="C7:F7"/>
    <mergeCell ref="G7:J7"/>
    <mergeCell ref="K7:O7"/>
  </mergeCells>
  <hyperlinks>
    <hyperlink ref="N10:N11" r:id="rId1" display="https://www.uis.edu.co/webUIS/es/concursoDocente/convDocenteOcasional2022/index.html"/>
    <hyperlink ref="N13" r:id="rId2"/>
    <hyperlink ref="N12" r:id="rId3"/>
    <hyperlink ref="N18:N19" r:id="rId4" display="https://mailuis-my.sharepoint.com/:x:/g/personal/academicaestudiantes_uis_edu_co/EbQyDUZoCPtLjKuSiJTgV1AB1-m_Q-p9KfU7IIt0OOS1ew?e=FaIpyh"/>
    <hyperlink ref="N20" r:id="rId5"/>
    <hyperlink ref="N14:N17" r:id="rId6" display="https://mailuis-my.sharepoint.com/:f:/g/personal/academicaestudiantes_uis_edu_co/Et3vfLFBwWpJukYXwvYhyKUBLBpApa4vDv5LvztiNYkZdw?e=9yWGv5"/>
    <hyperlink ref="O10:O13" r:id="rId7" display="https://mailuis-my.sharepoint.com/:f:/g/personal/academicaestudiantes_uis_edu_co/EqfcLMgj7qREvR325BexTKoB5QpImZFeKECHXQ-Gqpzc_g?e=zIVTQD"/>
  </hyperlinks>
  <pageMargins left="0.7" right="0.7" top="0.75" bottom="0.75" header="0.3" footer="0.3"/>
  <pageSetup paperSize="9" orientation="portrait" r:id="rId8"/>
  <drawing r:id="rId9"/>
  <legacyDrawing r:id="rId1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9"/>
  <sheetViews>
    <sheetView showGridLines="0" zoomScale="70" zoomScaleNormal="70" workbookViewId="0">
      <selection sqref="A1:XFD2"/>
    </sheetView>
  </sheetViews>
  <sheetFormatPr baseColWidth="10" defaultColWidth="12.5703125" defaultRowHeight="15" x14ac:dyDescent="0.25"/>
  <cols>
    <col min="1" max="1" width="5.140625" style="71" customWidth="1"/>
    <col min="2" max="2" width="19.5703125" style="71" customWidth="1"/>
    <col min="3" max="3" width="12" style="71" customWidth="1"/>
    <col min="4" max="4" width="11.5703125" style="71" customWidth="1"/>
    <col min="5" max="5" width="30.140625" style="71" customWidth="1"/>
    <col min="6" max="6" width="29" style="71" customWidth="1"/>
    <col min="7" max="7" width="68.42578125" style="71" customWidth="1"/>
    <col min="8" max="8" width="14.42578125" style="97" customWidth="1"/>
    <col min="9" max="9" width="14.42578125" style="71" customWidth="1"/>
    <col min="10" max="10" width="32.85546875" style="71" customWidth="1"/>
    <col min="11" max="11" width="43.85546875" style="71" customWidth="1"/>
    <col min="12" max="12" width="12" style="71" customWidth="1"/>
    <col min="13" max="13" width="62" style="71" customWidth="1"/>
    <col min="14" max="14" width="63.85546875" style="71" customWidth="1"/>
    <col min="15" max="16384" width="12.5703125" style="71"/>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3" spans="1:14" x14ac:dyDescent="0.25">
      <c r="H3" s="572"/>
    </row>
    <row r="4" spans="1:14" x14ac:dyDescent="0.25">
      <c r="H4" s="572"/>
    </row>
    <row r="5" spans="1:14" ht="39.75" customHeight="1" x14ac:dyDescent="0.25">
      <c r="A5" s="1172" t="s">
        <v>60</v>
      </c>
      <c r="B5" s="1172"/>
      <c r="C5" s="1173" t="s">
        <v>504</v>
      </c>
      <c r="D5" s="1173"/>
      <c r="E5" s="1173"/>
      <c r="F5" s="1173"/>
    </row>
    <row r="7" spans="1:14" x14ac:dyDescent="0.25">
      <c r="C7" s="1174" t="s">
        <v>262</v>
      </c>
      <c r="D7" s="1174"/>
      <c r="E7" s="1174"/>
      <c r="F7" s="1174"/>
      <c r="G7" s="1175" t="s">
        <v>263</v>
      </c>
      <c r="H7" s="1175"/>
      <c r="I7" s="1175"/>
      <c r="J7" s="1175"/>
      <c r="K7" s="1176" t="s">
        <v>264</v>
      </c>
      <c r="L7" s="1176"/>
      <c r="M7" s="1176"/>
      <c r="N7" s="1176"/>
    </row>
    <row r="8" spans="1:14" x14ac:dyDescent="0.25">
      <c r="A8" s="1167" t="s">
        <v>119</v>
      </c>
      <c r="B8" s="1169" t="s">
        <v>265</v>
      </c>
      <c r="C8" s="1170" t="s">
        <v>266</v>
      </c>
      <c r="D8" s="1170"/>
      <c r="E8" s="1169" t="s">
        <v>267</v>
      </c>
      <c r="F8" s="1170" t="s">
        <v>268</v>
      </c>
      <c r="G8" s="1165" t="s">
        <v>269</v>
      </c>
      <c r="H8" s="1165" t="s">
        <v>270</v>
      </c>
      <c r="I8" s="1165"/>
      <c r="J8" s="1165" t="s">
        <v>271</v>
      </c>
      <c r="K8" s="73" t="s">
        <v>272</v>
      </c>
      <c r="L8" s="1162" t="s">
        <v>273</v>
      </c>
      <c r="M8" s="1162" t="s">
        <v>274</v>
      </c>
      <c r="N8" s="1162" t="s">
        <v>275</v>
      </c>
    </row>
    <row r="9" spans="1:14" x14ac:dyDescent="0.25">
      <c r="A9" s="1168"/>
      <c r="B9" s="1169"/>
      <c r="C9" s="74" t="s">
        <v>276</v>
      </c>
      <c r="D9" s="74" t="s">
        <v>277</v>
      </c>
      <c r="E9" s="1169"/>
      <c r="F9" s="1171"/>
      <c r="G9" s="1166"/>
      <c r="H9" s="75" t="s">
        <v>276</v>
      </c>
      <c r="I9" s="75" t="s">
        <v>277</v>
      </c>
      <c r="J9" s="1166"/>
      <c r="K9" s="73" t="s">
        <v>278</v>
      </c>
      <c r="L9" s="1162"/>
      <c r="M9" s="1162"/>
      <c r="N9" s="1162"/>
    </row>
    <row r="10" spans="1:14" ht="409.5" customHeight="1" x14ac:dyDescent="0.25">
      <c r="A10" s="1150">
        <v>1</v>
      </c>
      <c r="B10" s="1189" t="s">
        <v>2088</v>
      </c>
      <c r="C10" s="1150"/>
      <c r="D10" s="1150" t="s">
        <v>74</v>
      </c>
      <c r="E10" s="1150"/>
      <c r="F10" s="1150"/>
      <c r="G10" s="1326" t="s">
        <v>2089</v>
      </c>
      <c r="H10" s="1150" t="s">
        <v>74</v>
      </c>
      <c r="I10" s="1150"/>
      <c r="J10" s="1323" t="s">
        <v>2090</v>
      </c>
      <c r="K10" s="400" t="s">
        <v>2049</v>
      </c>
      <c r="L10" s="94">
        <v>1</v>
      </c>
      <c r="M10" s="312" t="s">
        <v>2091</v>
      </c>
      <c r="N10" s="312" t="s">
        <v>2052</v>
      </c>
    </row>
    <row r="11" spans="1:14" ht="90" x14ac:dyDescent="0.25">
      <c r="A11" s="1151"/>
      <c r="B11" s="1154"/>
      <c r="C11" s="1151"/>
      <c r="D11" s="1151"/>
      <c r="E11" s="1151"/>
      <c r="F11" s="1151"/>
      <c r="G11" s="1327"/>
      <c r="H11" s="1151"/>
      <c r="I11" s="1151"/>
      <c r="J11" s="1324"/>
      <c r="K11" s="400" t="s">
        <v>2048</v>
      </c>
      <c r="L11" s="94">
        <v>1</v>
      </c>
      <c r="M11" s="312" t="s">
        <v>2050</v>
      </c>
      <c r="N11" s="312" t="s">
        <v>2092</v>
      </c>
    </row>
    <row r="12" spans="1:14" ht="75" x14ac:dyDescent="0.25">
      <c r="A12" s="1152"/>
      <c r="B12" s="1155"/>
      <c r="C12" s="1152"/>
      <c r="D12" s="1152"/>
      <c r="E12" s="1152"/>
      <c r="F12" s="1152"/>
      <c r="G12" s="1328"/>
      <c r="H12" s="1152"/>
      <c r="I12" s="1152"/>
      <c r="J12" s="1325"/>
      <c r="K12" s="400" t="s">
        <v>2047</v>
      </c>
      <c r="L12" s="94">
        <v>1</v>
      </c>
      <c r="M12" s="312" t="s">
        <v>2051</v>
      </c>
      <c r="N12" s="312" t="s">
        <v>2093</v>
      </c>
    </row>
    <row r="13" spans="1:14" ht="375" x14ac:dyDescent="0.25">
      <c r="A13" s="79">
        <v>2</v>
      </c>
      <c r="B13" s="84" t="s">
        <v>505</v>
      </c>
      <c r="C13" s="79"/>
      <c r="D13" s="79" t="s">
        <v>74</v>
      </c>
      <c r="E13" s="79"/>
      <c r="F13" s="79"/>
      <c r="G13" s="478" t="s">
        <v>2094</v>
      </c>
      <c r="H13" s="79" t="s">
        <v>74</v>
      </c>
      <c r="I13" s="79"/>
      <c r="J13" s="479" t="s">
        <v>2095</v>
      </c>
      <c r="K13" s="84"/>
      <c r="L13" s="94"/>
      <c r="M13" s="84"/>
      <c r="N13" s="84"/>
    </row>
    <row r="14" spans="1:14" ht="330" x14ac:dyDescent="0.25">
      <c r="A14" s="79">
        <v>3</v>
      </c>
      <c r="B14" s="84" t="s">
        <v>506</v>
      </c>
      <c r="C14" s="79"/>
      <c r="D14" s="79" t="s">
        <v>74</v>
      </c>
      <c r="E14" s="79"/>
      <c r="F14" s="79"/>
      <c r="G14" s="123" t="s">
        <v>507</v>
      </c>
      <c r="H14" s="79" t="s">
        <v>74</v>
      </c>
      <c r="I14" s="79"/>
      <c r="J14" s="479" t="s">
        <v>2096</v>
      </c>
      <c r="K14" s="119" t="s">
        <v>508</v>
      </c>
      <c r="L14" s="94">
        <v>1</v>
      </c>
      <c r="M14" s="417" t="s">
        <v>2097</v>
      </c>
      <c r="N14" s="78" t="s">
        <v>509</v>
      </c>
    </row>
    <row r="15" spans="1:14" ht="240" x14ac:dyDescent="0.25">
      <c r="A15" s="79">
        <v>4</v>
      </c>
      <c r="B15" s="84" t="s">
        <v>510</v>
      </c>
      <c r="C15" s="79"/>
      <c r="D15" s="79" t="s">
        <v>74</v>
      </c>
      <c r="E15" s="79"/>
      <c r="F15" s="79"/>
      <c r="G15" s="479" t="s">
        <v>2098</v>
      </c>
      <c r="H15" s="79" t="s">
        <v>74</v>
      </c>
      <c r="I15" s="79"/>
      <c r="J15" s="99" t="s">
        <v>511</v>
      </c>
      <c r="K15" s="84"/>
      <c r="L15" s="94"/>
      <c r="M15" s="84"/>
      <c r="N15" s="84"/>
    </row>
    <row r="16" spans="1:14" ht="105" x14ac:dyDescent="0.25">
      <c r="A16" s="79">
        <v>5</v>
      </c>
      <c r="B16" s="84" t="s">
        <v>512</v>
      </c>
      <c r="C16" s="79"/>
      <c r="D16" s="79" t="s">
        <v>74</v>
      </c>
      <c r="E16" s="79"/>
      <c r="F16" s="79"/>
      <c r="G16" s="78" t="s">
        <v>513</v>
      </c>
      <c r="H16" s="79" t="s">
        <v>74</v>
      </c>
      <c r="I16" s="79"/>
      <c r="J16" s="98" t="s">
        <v>514</v>
      </c>
      <c r="K16" s="84"/>
      <c r="L16" s="94"/>
      <c r="M16" s="84"/>
      <c r="N16" s="84"/>
    </row>
    <row r="18" spans="2:12" ht="23.25" x14ac:dyDescent="0.25">
      <c r="B18" s="391">
        <f>COUNTA(B10:B16)</f>
        <v>5</v>
      </c>
      <c r="C18" s="388"/>
      <c r="D18" s="388"/>
      <c r="E18" s="388"/>
      <c r="F18" s="388"/>
      <c r="G18" s="388"/>
      <c r="H18" s="388"/>
      <c r="I18" s="388"/>
      <c r="J18" s="388"/>
      <c r="K18" s="391">
        <f>COUNTA(K10:K16)</f>
        <v>4</v>
      </c>
      <c r="L18" s="392">
        <f>AVERAGE(L10:L16)</f>
        <v>1</v>
      </c>
    </row>
    <row r="19" spans="2:12" ht="38.25" x14ac:dyDescent="0.25">
      <c r="B19" s="398" t="s">
        <v>2044</v>
      </c>
      <c r="C19" s="397"/>
      <c r="D19" s="397"/>
      <c r="E19" s="397"/>
      <c r="F19" s="397"/>
      <c r="G19" s="397"/>
      <c r="H19" s="397"/>
      <c r="I19" s="397"/>
      <c r="J19" s="397"/>
      <c r="K19" s="398" t="s">
        <v>2045</v>
      </c>
      <c r="L19" s="398" t="s">
        <v>2046</v>
      </c>
    </row>
  </sheetData>
  <mergeCells count="28">
    <mergeCell ref="F10:F12"/>
    <mergeCell ref="A10:A12"/>
    <mergeCell ref="B10:B12"/>
    <mergeCell ref="C10:C12"/>
    <mergeCell ref="D10:D12"/>
    <mergeCell ref="E10:E12"/>
    <mergeCell ref="G7:J7"/>
    <mergeCell ref="K7:N7"/>
    <mergeCell ref="J10:J12"/>
    <mergeCell ref="I10:I12"/>
    <mergeCell ref="H10:H12"/>
    <mergeCell ref="G10:G12"/>
    <mergeCell ref="A1:N1"/>
    <mergeCell ref="A2:N2"/>
    <mergeCell ref="N8:N9"/>
    <mergeCell ref="G8:G9"/>
    <mergeCell ref="H8:I8"/>
    <mergeCell ref="J8:J9"/>
    <mergeCell ref="L8:L9"/>
    <mergeCell ref="M8:M9"/>
    <mergeCell ref="A8:A9"/>
    <mergeCell ref="B8:B9"/>
    <mergeCell ref="C8:D8"/>
    <mergeCell ref="E8:E9"/>
    <mergeCell ref="F8:F9"/>
    <mergeCell ref="A5:B5"/>
    <mergeCell ref="C5:F5"/>
    <mergeCell ref="C7:F7"/>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5"/>
  <sheetViews>
    <sheetView showGridLines="0" zoomScale="70" zoomScaleNormal="70" workbookViewId="0">
      <selection sqref="A1:XFD2"/>
    </sheetView>
  </sheetViews>
  <sheetFormatPr baseColWidth="10" defaultColWidth="12.5703125" defaultRowHeight="15" x14ac:dyDescent="0.25"/>
  <cols>
    <col min="1" max="1" width="5.140625" style="71" customWidth="1"/>
    <col min="2" max="2" width="30.140625" style="71" customWidth="1"/>
    <col min="3" max="4" width="9.85546875" style="71" customWidth="1"/>
    <col min="5" max="5" width="31" style="71" customWidth="1"/>
    <col min="6" max="6" width="29" style="71" customWidth="1"/>
    <col min="7" max="7" width="34.7109375" style="71" customWidth="1"/>
    <col min="8" max="9" width="13.42578125" style="71" customWidth="1"/>
    <col min="10" max="10" width="32.85546875" style="71" customWidth="1"/>
    <col min="11" max="11" width="30.7109375" style="71" customWidth="1"/>
    <col min="12" max="12" width="13.7109375" style="71" customWidth="1"/>
    <col min="13" max="13" width="54" style="71" customWidth="1"/>
    <col min="14" max="14" width="26.7109375" style="71" customWidth="1"/>
    <col min="15" max="16384" width="12.5703125" style="71"/>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5" spans="1:14" ht="36.75" customHeight="1" x14ac:dyDescent="0.25">
      <c r="A5" s="1172" t="s">
        <v>60</v>
      </c>
      <c r="B5" s="1172"/>
      <c r="C5" s="1173" t="s">
        <v>515</v>
      </c>
      <c r="D5" s="1173"/>
      <c r="E5" s="1173"/>
      <c r="F5" s="1173"/>
    </row>
    <row r="6" spans="1:14" ht="24.75" customHeight="1" x14ac:dyDescent="0.25"/>
    <row r="7" spans="1:14" x14ac:dyDescent="0.25">
      <c r="C7" s="1174" t="s">
        <v>262</v>
      </c>
      <c r="D7" s="1174"/>
      <c r="E7" s="1174"/>
      <c r="F7" s="1174"/>
      <c r="G7" s="1175" t="s">
        <v>263</v>
      </c>
      <c r="H7" s="1175"/>
      <c r="I7" s="1175"/>
      <c r="J7" s="1175"/>
      <c r="K7" s="1176" t="s">
        <v>264</v>
      </c>
      <c r="L7" s="1176"/>
      <c r="M7" s="1176"/>
      <c r="N7" s="1176"/>
    </row>
    <row r="8" spans="1:14" x14ac:dyDescent="0.25">
      <c r="A8" s="1167" t="s">
        <v>119</v>
      </c>
      <c r="B8" s="1169" t="s">
        <v>265</v>
      </c>
      <c r="C8" s="1170" t="s">
        <v>266</v>
      </c>
      <c r="D8" s="1170"/>
      <c r="E8" s="1169" t="s">
        <v>267</v>
      </c>
      <c r="F8" s="1170" t="s">
        <v>268</v>
      </c>
      <c r="G8" s="1165" t="s">
        <v>269</v>
      </c>
      <c r="H8" s="1165" t="s">
        <v>270</v>
      </c>
      <c r="I8" s="1165"/>
      <c r="J8" s="1165" t="s">
        <v>271</v>
      </c>
      <c r="K8" s="73" t="s">
        <v>272</v>
      </c>
      <c r="L8" s="1162" t="s">
        <v>273</v>
      </c>
      <c r="M8" s="1162" t="s">
        <v>274</v>
      </c>
      <c r="N8" s="1162" t="s">
        <v>275</v>
      </c>
    </row>
    <row r="9" spans="1:14" x14ac:dyDescent="0.25">
      <c r="A9" s="1168"/>
      <c r="B9" s="1169"/>
      <c r="C9" s="74" t="s">
        <v>276</v>
      </c>
      <c r="D9" s="74" t="s">
        <v>277</v>
      </c>
      <c r="E9" s="1169"/>
      <c r="F9" s="1171"/>
      <c r="G9" s="1166"/>
      <c r="H9" s="75" t="s">
        <v>276</v>
      </c>
      <c r="I9" s="75" t="s">
        <v>277</v>
      </c>
      <c r="J9" s="1166"/>
      <c r="K9" s="73" t="s">
        <v>278</v>
      </c>
      <c r="L9" s="1162"/>
      <c r="M9" s="1162"/>
      <c r="N9" s="1162"/>
    </row>
    <row r="10" spans="1:14" ht="345" x14ac:dyDescent="0.25">
      <c r="A10" s="76">
        <v>1</v>
      </c>
      <c r="B10" s="158" t="s">
        <v>516</v>
      </c>
      <c r="C10" s="79"/>
      <c r="D10" s="79" t="s">
        <v>74</v>
      </c>
      <c r="E10" s="79"/>
      <c r="F10" s="79"/>
      <c r="G10" s="123" t="s">
        <v>517</v>
      </c>
      <c r="H10" s="79" t="s">
        <v>74</v>
      </c>
      <c r="I10" s="79"/>
      <c r="J10" s="479" t="s">
        <v>2099</v>
      </c>
      <c r="K10" s="98" t="s">
        <v>518</v>
      </c>
      <c r="L10" s="100">
        <v>1</v>
      </c>
      <c r="M10" s="98" t="s">
        <v>519</v>
      </c>
      <c r="N10" s="98" t="s">
        <v>520</v>
      </c>
    </row>
    <row r="11" spans="1:14" ht="210" x14ac:dyDescent="0.25">
      <c r="A11" s="79">
        <v>2</v>
      </c>
      <c r="B11" s="439" t="s">
        <v>2100</v>
      </c>
      <c r="C11" s="79"/>
      <c r="D11" s="79" t="s">
        <v>74</v>
      </c>
      <c r="E11" s="79"/>
      <c r="F11" s="79"/>
      <c r="G11" s="478" t="s">
        <v>2101</v>
      </c>
      <c r="H11" s="79" t="s">
        <v>74</v>
      </c>
      <c r="I11" s="79"/>
      <c r="J11" s="98" t="s">
        <v>521</v>
      </c>
      <c r="K11" s="84"/>
      <c r="L11" s="94"/>
      <c r="M11" s="84"/>
      <c r="N11" s="84"/>
    </row>
    <row r="12" spans="1:14" ht="105" x14ac:dyDescent="0.25">
      <c r="A12" s="79">
        <v>3</v>
      </c>
      <c r="B12" s="158" t="s">
        <v>512</v>
      </c>
      <c r="C12" s="79"/>
      <c r="D12" s="79" t="s">
        <v>74</v>
      </c>
      <c r="E12" s="79"/>
      <c r="F12" s="79"/>
      <c r="G12" s="478" t="s">
        <v>2102</v>
      </c>
      <c r="H12" s="79" t="s">
        <v>74</v>
      </c>
      <c r="I12" s="79"/>
      <c r="J12" s="98" t="s">
        <v>522</v>
      </c>
      <c r="K12" s="84"/>
      <c r="L12" s="94"/>
      <c r="M12" s="84"/>
      <c r="N12" s="84"/>
    </row>
    <row r="14" spans="1:14" ht="23.25" x14ac:dyDescent="0.25">
      <c r="B14" s="391">
        <f>COUNTA(B10:B12)</f>
        <v>3</v>
      </c>
      <c r="C14" s="388"/>
      <c r="D14" s="388"/>
      <c r="E14" s="388"/>
      <c r="F14" s="388"/>
      <c r="G14" s="388"/>
      <c r="H14" s="388"/>
      <c r="I14" s="388"/>
      <c r="J14" s="388"/>
      <c r="K14" s="391">
        <f>COUNTA(K10:K12)</f>
        <v>1</v>
      </c>
      <c r="L14" s="392">
        <f>AVERAGE(L10:L12)</f>
        <v>1</v>
      </c>
    </row>
    <row r="15" spans="1:14" ht="38.25" x14ac:dyDescent="0.25">
      <c r="B15" s="398" t="s">
        <v>2044</v>
      </c>
      <c r="C15" s="397"/>
      <c r="D15" s="397"/>
      <c r="E15" s="397"/>
      <c r="F15" s="397"/>
      <c r="G15" s="397"/>
      <c r="H15" s="397"/>
      <c r="I15" s="397"/>
      <c r="J15" s="397"/>
      <c r="K15" s="398" t="s">
        <v>2045</v>
      </c>
      <c r="L15" s="398" t="s">
        <v>2046</v>
      </c>
    </row>
  </sheetData>
  <mergeCells count="18">
    <mergeCell ref="G7:J7"/>
    <mergeCell ref="K7:N7"/>
    <mergeCell ref="A1:N1"/>
    <mergeCell ref="A2:N2"/>
    <mergeCell ref="N8:N9"/>
    <mergeCell ref="G8:G9"/>
    <mergeCell ref="H8:I8"/>
    <mergeCell ref="J8:J9"/>
    <mergeCell ref="L8:L9"/>
    <mergeCell ref="M8:M9"/>
    <mergeCell ref="A8:A9"/>
    <mergeCell ref="B8:B9"/>
    <mergeCell ref="C8:D8"/>
    <mergeCell ref="E8:E9"/>
    <mergeCell ref="F8:F9"/>
    <mergeCell ref="A5:B5"/>
    <mergeCell ref="C5:F5"/>
    <mergeCell ref="C7:F7"/>
  </mergeCells>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6"/>
  <sheetViews>
    <sheetView showGridLines="0" zoomScale="70" zoomScaleNormal="70" workbookViewId="0">
      <selection sqref="A1:XFD2"/>
    </sheetView>
  </sheetViews>
  <sheetFormatPr baseColWidth="10" defaultColWidth="12.5703125" defaultRowHeight="15" x14ac:dyDescent="0.25"/>
  <cols>
    <col min="1" max="1" width="5.140625" style="71" customWidth="1"/>
    <col min="2" max="2" width="24" style="71" customWidth="1"/>
    <col min="3" max="3" width="10.28515625" style="71" customWidth="1"/>
    <col min="4" max="4" width="9.85546875" style="71" customWidth="1"/>
    <col min="5" max="5" width="38.140625" style="71" customWidth="1"/>
    <col min="6" max="6" width="29" style="71" customWidth="1"/>
    <col min="7" max="7" width="25.42578125" style="71" customWidth="1"/>
    <col min="8" max="9" width="10" style="71" customWidth="1"/>
    <col min="10" max="10" width="32.85546875" style="71" customWidth="1"/>
    <col min="11" max="11" width="30.7109375" style="71" customWidth="1"/>
    <col min="12" max="12" width="13" style="71" customWidth="1"/>
    <col min="13" max="13" width="44.28515625" style="71" customWidth="1"/>
    <col min="14" max="14" width="42.28515625" style="71" customWidth="1"/>
    <col min="15" max="16384" width="12.5703125" style="71"/>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5" spans="1:14" ht="40.5" customHeight="1" x14ac:dyDescent="0.25">
      <c r="A5" s="1172" t="s">
        <v>523</v>
      </c>
      <c r="B5" s="1172"/>
      <c r="C5" s="1173" t="s">
        <v>524</v>
      </c>
      <c r="D5" s="1173"/>
      <c r="E5" s="1173"/>
      <c r="F5" s="1173"/>
    </row>
    <row r="7" spans="1:14" x14ac:dyDescent="0.25">
      <c r="C7" s="1174" t="s">
        <v>262</v>
      </c>
      <c r="D7" s="1174"/>
      <c r="E7" s="1174"/>
      <c r="F7" s="1174"/>
      <c r="G7" s="1175" t="s">
        <v>263</v>
      </c>
      <c r="H7" s="1175"/>
      <c r="I7" s="1175"/>
      <c r="J7" s="1175"/>
      <c r="K7" s="1176" t="s">
        <v>264</v>
      </c>
      <c r="L7" s="1176"/>
      <c r="M7" s="1176"/>
      <c r="N7" s="1176"/>
    </row>
    <row r="8" spans="1:14" x14ac:dyDescent="0.25">
      <c r="A8" s="1167" t="s">
        <v>119</v>
      </c>
      <c r="B8" s="1169" t="s">
        <v>265</v>
      </c>
      <c r="C8" s="1170" t="s">
        <v>266</v>
      </c>
      <c r="D8" s="1170"/>
      <c r="E8" s="1169" t="s">
        <v>267</v>
      </c>
      <c r="F8" s="1170" t="s">
        <v>268</v>
      </c>
      <c r="G8" s="1165" t="s">
        <v>269</v>
      </c>
      <c r="H8" s="1165" t="s">
        <v>270</v>
      </c>
      <c r="I8" s="1165"/>
      <c r="J8" s="1165" t="s">
        <v>271</v>
      </c>
      <c r="K8" s="73" t="s">
        <v>272</v>
      </c>
      <c r="L8" s="1162" t="s">
        <v>273</v>
      </c>
      <c r="M8" s="1162" t="s">
        <v>274</v>
      </c>
      <c r="N8" s="1162" t="s">
        <v>275</v>
      </c>
    </row>
    <row r="9" spans="1:14" x14ac:dyDescent="0.25">
      <c r="A9" s="1168"/>
      <c r="B9" s="1169"/>
      <c r="C9" s="74" t="s">
        <v>276</v>
      </c>
      <c r="D9" s="74" t="s">
        <v>277</v>
      </c>
      <c r="E9" s="1169"/>
      <c r="F9" s="1171"/>
      <c r="G9" s="1166"/>
      <c r="H9" s="75" t="s">
        <v>276</v>
      </c>
      <c r="I9" s="75" t="s">
        <v>277</v>
      </c>
      <c r="J9" s="1166"/>
      <c r="K9" s="73" t="s">
        <v>278</v>
      </c>
      <c r="L9" s="1162"/>
      <c r="M9" s="1162"/>
      <c r="N9" s="1162"/>
    </row>
    <row r="10" spans="1:14" ht="83.45" customHeight="1" x14ac:dyDescent="0.25">
      <c r="A10" s="76">
        <v>1</v>
      </c>
      <c r="B10" s="84" t="s">
        <v>525</v>
      </c>
      <c r="C10" s="79"/>
      <c r="D10" s="79" t="s">
        <v>348</v>
      </c>
      <c r="E10" s="480" t="s">
        <v>2103</v>
      </c>
      <c r="F10" s="84"/>
      <c r="G10" s="93" t="s">
        <v>526</v>
      </c>
      <c r="H10" s="79" t="s">
        <v>348</v>
      </c>
      <c r="I10" s="79"/>
      <c r="J10" s="84" t="s">
        <v>527</v>
      </c>
      <c r="K10" s="84" t="s">
        <v>528</v>
      </c>
      <c r="L10" s="94">
        <v>1</v>
      </c>
      <c r="M10" s="84" t="s">
        <v>529</v>
      </c>
      <c r="N10" s="84" t="s">
        <v>530</v>
      </c>
    </row>
    <row r="11" spans="1:14" ht="75" x14ac:dyDescent="0.25">
      <c r="A11" s="79">
        <v>2</v>
      </c>
      <c r="B11" s="84" t="s">
        <v>531</v>
      </c>
      <c r="C11" s="79"/>
      <c r="D11" s="79" t="s">
        <v>348</v>
      </c>
      <c r="E11" s="84" t="s">
        <v>532</v>
      </c>
      <c r="F11" s="84"/>
      <c r="G11" s="93" t="s">
        <v>533</v>
      </c>
      <c r="H11" s="79" t="s">
        <v>348</v>
      </c>
      <c r="I11" s="79"/>
      <c r="J11" s="84" t="s">
        <v>534</v>
      </c>
      <c r="K11" s="84" t="s">
        <v>535</v>
      </c>
      <c r="L11" s="94">
        <v>1</v>
      </c>
      <c r="M11" s="84" t="s">
        <v>536</v>
      </c>
      <c r="N11" s="84" t="s">
        <v>537</v>
      </c>
    </row>
    <row r="12" spans="1:14" ht="90" x14ac:dyDescent="0.25">
      <c r="A12" s="79">
        <v>3</v>
      </c>
      <c r="B12" s="84" t="s">
        <v>538</v>
      </c>
      <c r="C12" s="79"/>
      <c r="D12" s="79" t="s">
        <v>348</v>
      </c>
      <c r="E12" s="480" t="s">
        <v>2104</v>
      </c>
      <c r="F12" s="79"/>
      <c r="G12" s="93" t="s">
        <v>539</v>
      </c>
      <c r="H12" s="79" t="s">
        <v>348</v>
      </c>
      <c r="I12" s="79"/>
      <c r="J12" s="84" t="s">
        <v>534</v>
      </c>
      <c r="K12" s="84" t="s">
        <v>540</v>
      </c>
      <c r="L12" s="94">
        <v>1</v>
      </c>
      <c r="M12" s="84" t="s">
        <v>541</v>
      </c>
      <c r="N12" s="480" t="s">
        <v>2105</v>
      </c>
    </row>
    <row r="13" spans="1:14" ht="75" x14ac:dyDescent="0.25">
      <c r="A13" s="79">
        <v>4</v>
      </c>
      <c r="B13" s="84" t="s">
        <v>542</v>
      </c>
      <c r="C13" s="79"/>
      <c r="D13" s="79" t="s">
        <v>348</v>
      </c>
      <c r="E13" s="84" t="s">
        <v>543</v>
      </c>
      <c r="F13" s="79"/>
      <c r="G13" s="84" t="s">
        <v>544</v>
      </c>
      <c r="H13" s="79" t="s">
        <v>348</v>
      </c>
      <c r="I13" s="79"/>
      <c r="J13" s="101" t="s">
        <v>545</v>
      </c>
      <c r="K13" s="84" t="s">
        <v>546</v>
      </c>
      <c r="L13" s="94">
        <v>1</v>
      </c>
      <c r="M13" s="480" t="s">
        <v>2106</v>
      </c>
      <c r="N13" s="84" t="s">
        <v>547</v>
      </c>
    </row>
    <row r="15" spans="1:14" ht="23.25" x14ac:dyDescent="0.25">
      <c r="B15" s="391">
        <f>COUNTA(B10:B13)</f>
        <v>4</v>
      </c>
      <c r="C15" s="388"/>
      <c r="D15" s="388"/>
      <c r="E15" s="388"/>
      <c r="F15" s="388"/>
      <c r="G15" s="388"/>
      <c r="H15" s="388"/>
      <c r="I15" s="388"/>
      <c r="J15" s="388"/>
      <c r="K15" s="391">
        <f>COUNTA(K10:K13)</f>
        <v>4</v>
      </c>
      <c r="L15" s="392">
        <f>AVERAGE(L10:L13)</f>
        <v>1</v>
      </c>
    </row>
    <row r="16" spans="1:14" ht="38.25" x14ac:dyDescent="0.25">
      <c r="B16" s="398" t="s">
        <v>2044</v>
      </c>
      <c r="C16" s="397"/>
      <c r="D16" s="397"/>
      <c r="E16" s="397"/>
      <c r="F16" s="397"/>
      <c r="G16" s="397"/>
      <c r="H16" s="397"/>
      <c r="I16" s="397"/>
      <c r="J16" s="397"/>
      <c r="K16" s="398" t="s">
        <v>2045</v>
      </c>
      <c r="L16" s="398" t="s">
        <v>2046</v>
      </c>
    </row>
  </sheetData>
  <mergeCells count="18">
    <mergeCell ref="G7:J7"/>
    <mergeCell ref="K7:N7"/>
    <mergeCell ref="A1:N1"/>
    <mergeCell ref="A2:N2"/>
    <mergeCell ref="N8:N9"/>
    <mergeCell ref="L8:L9"/>
    <mergeCell ref="M8:M9"/>
    <mergeCell ref="G8:G9"/>
    <mergeCell ref="H8:I8"/>
    <mergeCell ref="J8:J9"/>
    <mergeCell ref="A8:A9"/>
    <mergeCell ref="E8:E9"/>
    <mergeCell ref="F8:F9"/>
    <mergeCell ref="B8:B9"/>
    <mergeCell ref="C8:D8"/>
    <mergeCell ref="A5:B5"/>
    <mergeCell ref="C5:F5"/>
    <mergeCell ref="C7:F7"/>
  </mergeCells>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showGridLines="0" zoomScale="70" zoomScaleNormal="70" workbookViewId="0">
      <selection activeCell="A3" sqref="A3:XFD4"/>
    </sheetView>
  </sheetViews>
  <sheetFormatPr baseColWidth="10" defaultColWidth="11.42578125" defaultRowHeight="61.5" customHeight="1" x14ac:dyDescent="0.25"/>
  <cols>
    <col min="1" max="1" width="6.140625" style="102" customWidth="1"/>
    <col min="2" max="2" width="23" style="105" customWidth="1"/>
    <col min="3" max="3" width="10.140625" style="102" customWidth="1"/>
    <col min="4" max="4" width="10" style="105" customWidth="1"/>
    <col min="5" max="5" width="31.42578125" style="106" customWidth="1"/>
    <col min="6" max="6" width="28.28515625" style="102" customWidth="1"/>
    <col min="7" max="7" width="39.140625" style="102" customWidth="1"/>
    <col min="8" max="9" width="11.5703125" style="103" customWidth="1"/>
    <col min="10" max="10" width="29.5703125" style="102" customWidth="1"/>
    <col min="11" max="11" width="66.42578125" style="102" customWidth="1"/>
    <col min="12" max="12" width="11.7109375" style="103" bestFit="1" customWidth="1"/>
    <col min="13" max="13" width="61.7109375" style="104" customWidth="1"/>
    <col min="14" max="14" width="75.85546875" style="104" customWidth="1"/>
    <col min="15" max="235" width="11.42578125" style="102"/>
    <col min="236" max="236" width="27.140625" style="102" customWidth="1"/>
    <col min="237" max="237" width="18" style="102" customWidth="1"/>
    <col min="238" max="238" width="28.28515625" style="102" customWidth="1"/>
    <col min="239" max="239" width="17.85546875" style="102" customWidth="1"/>
    <col min="240" max="240" width="18.7109375" style="102" customWidth="1"/>
    <col min="241" max="241" width="23.7109375" style="102" customWidth="1"/>
    <col min="242" max="242" width="21.5703125" style="102" customWidth="1"/>
    <col min="243" max="243" width="20" style="102" customWidth="1"/>
    <col min="244" max="244" width="3.5703125" style="102" customWidth="1"/>
    <col min="245" max="245" width="4.140625" style="102" customWidth="1"/>
    <col min="246" max="246" width="7.28515625" style="102" customWidth="1"/>
    <col min="247" max="247" width="47.5703125" style="102" customWidth="1"/>
    <col min="248" max="248" width="9.85546875" style="102" customWidth="1"/>
    <col min="249" max="249" width="7.140625" style="102" customWidth="1"/>
    <col min="250" max="250" width="40" style="102" customWidth="1"/>
    <col min="251" max="251" width="22.28515625" style="102" customWidth="1"/>
    <col min="252" max="253" width="13" style="102" customWidth="1"/>
    <col min="254" max="254" width="38.140625" style="102" customWidth="1"/>
    <col min="255" max="255" width="9.42578125" style="102" customWidth="1"/>
    <col min="256" max="256" width="8.5703125" style="102" customWidth="1"/>
    <col min="257" max="257" width="9.7109375" style="102" customWidth="1"/>
    <col min="258" max="491" width="11.42578125" style="102"/>
    <col min="492" max="492" width="27.140625" style="102" customWidth="1"/>
    <col min="493" max="493" width="18" style="102" customWidth="1"/>
    <col min="494" max="494" width="28.28515625" style="102" customWidth="1"/>
    <col min="495" max="495" width="17.85546875" style="102" customWidth="1"/>
    <col min="496" max="496" width="18.7109375" style="102" customWidth="1"/>
    <col min="497" max="497" width="23.7109375" style="102" customWidth="1"/>
    <col min="498" max="498" width="21.5703125" style="102" customWidth="1"/>
    <col min="499" max="499" width="20" style="102" customWidth="1"/>
    <col min="500" max="500" width="3.5703125" style="102" customWidth="1"/>
    <col min="501" max="501" width="4.140625" style="102" customWidth="1"/>
    <col min="502" max="502" width="7.28515625" style="102" customWidth="1"/>
    <col min="503" max="503" width="47.5703125" style="102" customWidth="1"/>
    <col min="504" max="504" width="9.85546875" style="102" customWidth="1"/>
    <col min="505" max="505" width="7.140625" style="102" customWidth="1"/>
    <col min="506" max="506" width="40" style="102" customWidth="1"/>
    <col min="507" max="507" width="22.28515625" style="102" customWidth="1"/>
    <col min="508" max="509" width="13" style="102" customWidth="1"/>
    <col min="510" max="510" width="38.140625" style="102" customWidth="1"/>
    <col min="511" max="511" width="9.42578125" style="102" customWidth="1"/>
    <col min="512" max="512" width="8.5703125" style="102" customWidth="1"/>
    <col min="513" max="513" width="9.7109375" style="102" customWidth="1"/>
    <col min="514" max="747" width="11.42578125" style="102"/>
    <col min="748" max="748" width="27.140625" style="102" customWidth="1"/>
    <col min="749" max="749" width="18" style="102" customWidth="1"/>
    <col min="750" max="750" width="28.28515625" style="102" customWidth="1"/>
    <col min="751" max="751" width="17.85546875" style="102" customWidth="1"/>
    <col min="752" max="752" width="18.7109375" style="102" customWidth="1"/>
    <col min="753" max="753" width="23.7109375" style="102" customWidth="1"/>
    <col min="754" max="754" width="21.5703125" style="102" customWidth="1"/>
    <col min="755" max="755" width="20" style="102" customWidth="1"/>
    <col min="756" max="756" width="3.5703125" style="102" customWidth="1"/>
    <col min="757" max="757" width="4.140625" style="102" customWidth="1"/>
    <col min="758" max="758" width="7.28515625" style="102" customWidth="1"/>
    <col min="759" max="759" width="47.5703125" style="102" customWidth="1"/>
    <col min="760" max="760" width="9.85546875" style="102" customWidth="1"/>
    <col min="761" max="761" width="7.140625" style="102" customWidth="1"/>
    <col min="762" max="762" width="40" style="102" customWidth="1"/>
    <col min="763" max="763" width="22.28515625" style="102" customWidth="1"/>
    <col min="764" max="765" width="13" style="102" customWidth="1"/>
    <col min="766" max="766" width="38.140625" style="102" customWidth="1"/>
    <col min="767" max="767" width="9.42578125" style="102" customWidth="1"/>
    <col min="768" max="768" width="8.5703125" style="102" customWidth="1"/>
    <col min="769" max="769" width="9.7109375" style="102" customWidth="1"/>
    <col min="770" max="1003" width="11.42578125" style="102"/>
    <col min="1004" max="1004" width="27.140625" style="102" customWidth="1"/>
    <col min="1005" max="1005" width="18" style="102" customWidth="1"/>
    <col min="1006" max="1006" width="28.28515625" style="102" customWidth="1"/>
    <col min="1007" max="1007" width="17.85546875" style="102" customWidth="1"/>
    <col min="1008" max="1008" width="18.7109375" style="102" customWidth="1"/>
    <col min="1009" max="1009" width="23.7109375" style="102" customWidth="1"/>
    <col min="1010" max="1010" width="21.5703125" style="102" customWidth="1"/>
    <col min="1011" max="1011" width="20" style="102" customWidth="1"/>
    <col min="1012" max="1012" width="3.5703125" style="102" customWidth="1"/>
    <col min="1013" max="1013" width="4.140625" style="102" customWidth="1"/>
    <col min="1014" max="1014" width="7.28515625" style="102" customWidth="1"/>
    <col min="1015" max="1015" width="47.5703125" style="102" customWidth="1"/>
    <col min="1016" max="1016" width="9.85546875" style="102" customWidth="1"/>
    <col min="1017" max="1017" width="7.140625" style="102" customWidth="1"/>
    <col min="1018" max="1018" width="40" style="102" customWidth="1"/>
    <col min="1019" max="1019" width="22.28515625" style="102" customWidth="1"/>
    <col min="1020" max="1021" width="13" style="102" customWidth="1"/>
    <col min="1022" max="1022" width="38.140625" style="102" customWidth="1"/>
    <col min="1023" max="1023" width="9.42578125" style="102" customWidth="1"/>
    <col min="1024" max="1024" width="8.5703125" style="102" customWidth="1"/>
    <col min="1025" max="1025" width="9.7109375" style="102" customWidth="1"/>
    <col min="1026" max="1259" width="11.42578125" style="102"/>
    <col min="1260" max="1260" width="27.140625" style="102" customWidth="1"/>
    <col min="1261" max="1261" width="18" style="102" customWidth="1"/>
    <col min="1262" max="1262" width="28.28515625" style="102" customWidth="1"/>
    <col min="1263" max="1263" width="17.85546875" style="102" customWidth="1"/>
    <col min="1264" max="1264" width="18.7109375" style="102" customWidth="1"/>
    <col min="1265" max="1265" width="23.7109375" style="102" customWidth="1"/>
    <col min="1266" max="1266" width="21.5703125" style="102" customWidth="1"/>
    <col min="1267" max="1267" width="20" style="102" customWidth="1"/>
    <col min="1268" max="1268" width="3.5703125" style="102" customWidth="1"/>
    <col min="1269" max="1269" width="4.140625" style="102" customWidth="1"/>
    <col min="1270" max="1270" width="7.28515625" style="102" customWidth="1"/>
    <col min="1271" max="1271" width="47.5703125" style="102" customWidth="1"/>
    <col min="1272" max="1272" width="9.85546875" style="102" customWidth="1"/>
    <col min="1273" max="1273" width="7.140625" style="102" customWidth="1"/>
    <col min="1274" max="1274" width="40" style="102" customWidth="1"/>
    <col min="1275" max="1275" width="22.28515625" style="102" customWidth="1"/>
    <col min="1276" max="1277" width="13" style="102" customWidth="1"/>
    <col min="1278" max="1278" width="38.140625" style="102" customWidth="1"/>
    <col min="1279" max="1279" width="9.42578125" style="102" customWidth="1"/>
    <col min="1280" max="1280" width="8.5703125" style="102" customWidth="1"/>
    <col min="1281" max="1281" width="9.7109375" style="102" customWidth="1"/>
    <col min="1282" max="1515" width="11.42578125" style="102"/>
    <col min="1516" max="1516" width="27.140625" style="102" customWidth="1"/>
    <col min="1517" max="1517" width="18" style="102" customWidth="1"/>
    <col min="1518" max="1518" width="28.28515625" style="102" customWidth="1"/>
    <col min="1519" max="1519" width="17.85546875" style="102" customWidth="1"/>
    <col min="1520" max="1520" width="18.7109375" style="102" customWidth="1"/>
    <col min="1521" max="1521" width="23.7109375" style="102" customWidth="1"/>
    <col min="1522" max="1522" width="21.5703125" style="102" customWidth="1"/>
    <col min="1523" max="1523" width="20" style="102" customWidth="1"/>
    <col min="1524" max="1524" width="3.5703125" style="102" customWidth="1"/>
    <col min="1525" max="1525" width="4.140625" style="102" customWidth="1"/>
    <col min="1526" max="1526" width="7.28515625" style="102" customWidth="1"/>
    <col min="1527" max="1527" width="47.5703125" style="102" customWidth="1"/>
    <col min="1528" max="1528" width="9.85546875" style="102" customWidth="1"/>
    <col min="1529" max="1529" width="7.140625" style="102" customWidth="1"/>
    <col min="1530" max="1530" width="40" style="102" customWidth="1"/>
    <col min="1531" max="1531" width="22.28515625" style="102" customWidth="1"/>
    <col min="1532" max="1533" width="13" style="102" customWidth="1"/>
    <col min="1534" max="1534" width="38.140625" style="102" customWidth="1"/>
    <col min="1535" max="1535" width="9.42578125" style="102" customWidth="1"/>
    <col min="1536" max="1536" width="8.5703125" style="102" customWidth="1"/>
    <col min="1537" max="1537" width="9.7109375" style="102" customWidth="1"/>
    <col min="1538" max="1771" width="11.42578125" style="102"/>
    <col min="1772" max="1772" width="27.140625" style="102" customWidth="1"/>
    <col min="1773" max="1773" width="18" style="102" customWidth="1"/>
    <col min="1774" max="1774" width="28.28515625" style="102" customWidth="1"/>
    <col min="1775" max="1775" width="17.85546875" style="102" customWidth="1"/>
    <col min="1776" max="1776" width="18.7109375" style="102" customWidth="1"/>
    <col min="1777" max="1777" width="23.7109375" style="102" customWidth="1"/>
    <col min="1778" max="1778" width="21.5703125" style="102" customWidth="1"/>
    <col min="1779" max="1779" width="20" style="102" customWidth="1"/>
    <col min="1780" max="1780" width="3.5703125" style="102" customWidth="1"/>
    <col min="1781" max="1781" width="4.140625" style="102" customWidth="1"/>
    <col min="1782" max="1782" width="7.28515625" style="102" customWidth="1"/>
    <col min="1783" max="1783" width="47.5703125" style="102" customWidth="1"/>
    <col min="1784" max="1784" width="9.85546875" style="102" customWidth="1"/>
    <col min="1785" max="1785" width="7.140625" style="102" customWidth="1"/>
    <col min="1786" max="1786" width="40" style="102" customWidth="1"/>
    <col min="1787" max="1787" width="22.28515625" style="102" customWidth="1"/>
    <col min="1788" max="1789" width="13" style="102" customWidth="1"/>
    <col min="1790" max="1790" width="38.140625" style="102" customWidth="1"/>
    <col min="1791" max="1791" width="9.42578125" style="102" customWidth="1"/>
    <col min="1792" max="1792" width="8.5703125" style="102" customWidth="1"/>
    <col min="1793" max="1793" width="9.7109375" style="102" customWidth="1"/>
    <col min="1794" max="2027" width="11.42578125" style="102"/>
    <col min="2028" max="2028" width="27.140625" style="102" customWidth="1"/>
    <col min="2029" max="2029" width="18" style="102" customWidth="1"/>
    <col min="2030" max="2030" width="28.28515625" style="102" customWidth="1"/>
    <col min="2031" max="2031" width="17.85546875" style="102" customWidth="1"/>
    <col min="2032" max="2032" width="18.7109375" style="102" customWidth="1"/>
    <col min="2033" max="2033" width="23.7109375" style="102" customWidth="1"/>
    <col min="2034" max="2034" width="21.5703125" style="102" customWidth="1"/>
    <col min="2035" max="2035" width="20" style="102" customWidth="1"/>
    <col min="2036" max="2036" width="3.5703125" style="102" customWidth="1"/>
    <col min="2037" max="2037" width="4.140625" style="102" customWidth="1"/>
    <col min="2038" max="2038" width="7.28515625" style="102" customWidth="1"/>
    <col min="2039" max="2039" width="47.5703125" style="102" customWidth="1"/>
    <col min="2040" max="2040" width="9.85546875" style="102" customWidth="1"/>
    <col min="2041" max="2041" width="7.140625" style="102" customWidth="1"/>
    <col min="2042" max="2042" width="40" style="102" customWidth="1"/>
    <col min="2043" max="2043" width="22.28515625" style="102" customWidth="1"/>
    <col min="2044" max="2045" width="13" style="102" customWidth="1"/>
    <col min="2046" max="2046" width="38.140625" style="102" customWidth="1"/>
    <col min="2047" max="2047" width="9.42578125" style="102" customWidth="1"/>
    <col min="2048" max="2048" width="8.5703125" style="102" customWidth="1"/>
    <col min="2049" max="2049" width="9.7109375" style="102" customWidth="1"/>
    <col min="2050" max="2283" width="11.42578125" style="102"/>
    <col min="2284" max="2284" width="27.140625" style="102" customWidth="1"/>
    <col min="2285" max="2285" width="18" style="102" customWidth="1"/>
    <col min="2286" max="2286" width="28.28515625" style="102" customWidth="1"/>
    <col min="2287" max="2287" width="17.85546875" style="102" customWidth="1"/>
    <col min="2288" max="2288" width="18.7109375" style="102" customWidth="1"/>
    <col min="2289" max="2289" width="23.7109375" style="102" customWidth="1"/>
    <col min="2290" max="2290" width="21.5703125" style="102" customWidth="1"/>
    <col min="2291" max="2291" width="20" style="102" customWidth="1"/>
    <col min="2292" max="2292" width="3.5703125" style="102" customWidth="1"/>
    <col min="2293" max="2293" width="4.140625" style="102" customWidth="1"/>
    <col min="2294" max="2294" width="7.28515625" style="102" customWidth="1"/>
    <col min="2295" max="2295" width="47.5703125" style="102" customWidth="1"/>
    <col min="2296" max="2296" width="9.85546875" style="102" customWidth="1"/>
    <col min="2297" max="2297" width="7.140625" style="102" customWidth="1"/>
    <col min="2298" max="2298" width="40" style="102" customWidth="1"/>
    <col min="2299" max="2299" width="22.28515625" style="102" customWidth="1"/>
    <col min="2300" max="2301" width="13" style="102" customWidth="1"/>
    <col min="2302" max="2302" width="38.140625" style="102" customWidth="1"/>
    <col min="2303" max="2303" width="9.42578125" style="102" customWidth="1"/>
    <col min="2304" max="2304" width="8.5703125" style="102" customWidth="1"/>
    <col min="2305" max="2305" width="9.7109375" style="102" customWidth="1"/>
    <col min="2306" max="2539" width="11.42578125" style="102"/>
    <col min="2540" max="2540" width="27.140625" style="102" customWidth="1"/>
    <col min="2541" max="2541" width="18" style="102" customWidth="1"/>
    <col min="2542" max="2542" width="28.28515625" style="102" customWidth="1"/>
    <col min="2543" max="2543" width="17.85546875" style="102" customWidth="1"/>
    <col min="2544" max="2544" width="18.7109375" style="102" customWidth="1"/>
    <col min="2545" max="2545" width="23.7109375" style="102" customWidth="1"/>
    <col min="2546" max="2546" width="21.5703125" style="102" customWidth="1"/>
    <col min="2547" max="2547" width="20" style="102" customWidth="1"/>
    <col min="2548" max="2548" width="3.5703125" style="102" customWidth="1"/>
    <col min="2549" max="2549" width="4.140625" style="102" customWidth="1"/>
    <col min="2550" max="2550" width="7.28515625" style="102" customWidth="1"/>
    <col min="2551" max="2551" width="47.5703125" style="102" customWidth="1"/>
    <col min="2552" max="2552" width="9.85546875" style="102" customWidth="1"/>
    <col min="2553" max="2553" width="7.140625" style="102" customWidth="1"/>
    <col min="2554" max="2554" width="40" style="102" customWidth="1"/>
    <col min="2555" max="2555" width="22.28515625" style="102" customWidth="1"/>
    <col min="2556" max="2557" width="13" style="102" customWidth="1"/>
    <col min="2558" max="2558" width="38.140625" style="102" customWidth="1"/>
    <col min="2559" max="2559" width="9.42578125" style="102" customWidth="1"/>
    <col min="2560" max="2560" width="8.5703125" style="102" customWidth="1"/>
    <col min="2561" max="2561" width="9.7109375" style="102" customWidth="1"/>
    <col min="2562" max="2795" width="11.42578125" style="102"/>
    <col min="2796" max="2796" width="27.140625" style="102" customWidth="1"/>
    <col min="2797" max="2797" width="18" style="102" customWidth="1"/>
    <col min="2798" max="2798" width="28.28515625" style="102" customWidth="1"/>
    <col min="2799" max="2799" width="17.85546875" style="102" customWidth="1"/>
    <col min="2800" max="2800" width="18.7109375" style="102" customWidth="1"/>
    <col min="2801" max="2801" width="23.7109375" style="102" customWidth="1"/>
    <col min="2802" max="2802" width="21.5703125" style="102" customWidth="1"/>
    <col min="2803" max="2803" width="20" style="102" customWidth="1"/>
    <col min="2804" max="2804" width="3.5703125" style="102" customWidth="1"/>
    <col min="2805" max="2805" width="4.140625" style="102" customWidth="1"/>
    <col min="2806" max="2806" width="7.28515625" style="102" customWidth="1"/>
    <col min="2807" max="2807" width="47.5703125" style="102" customWidth="1"/>
    <col min="2808" max="2808" width="9.85546875" style="102" customWidth="1"/>
    <col min="2809" max="2809" width="7.140625" style="102" customWidth="1"/>
    <col min="2810" max="2810" width="40" style="102" customWidth="1"/>
    <col min="2811" max="2811" width="22.28515625" style="102" customWidth="1"/>
    <col min="2812" max="2813" width="13" style="102" customWidth="1"/>
    <col min="2814" max="2814" width="38.140625" style="102" customWidth="1"/>
    <col min="2815" max="2815" width="9.42578125" style="102" customWidth="1"/>
    <col min="2816" max="2816" width="8.5703125" style="102" customWidth="1"/>
    <col min="2817" max="2817" width="9.7109375" style="102" customWidth="1"/>
    <col min="2818" max="3051" width="11.42578125" style="102"/>
    <col min="3052" max="3052" width="27.140625" style="102" customWidth="1"/>
    <col min="3053" max="3053" width="18" style="102" customWidth="1"/>
    <col min="3054" max="3054" width="28.28515625" style="102" customWidth="1"/>
    <col min="3055" max="3055" width="17.85546875" style="102" customWidth="1"/>
    <col min="3056" max="3056" width="18.7109375" style="102" customWidth="1"/>
    <col min="3057" max="3057" width="23.7109375" style="102" customWidth="1"/>
    <col min="3058" max="3058" width="21.5703125" style="102" customWidth="1"/>
    <col min="3059" max="3059" width="20" style="102" customWidth="1"/>
    <col min="3060" max="3060" width="3.5703125" style="102" customWidth="1"/>
    <col min="3061" max="3061" width="4.140625" style="102" customWidth="1"/>
    <col min="3062" max="3062" width="7.28515625" style="102" customWidth="1"/>
    <col min="3063" max="3063" width="47.5703125" style="102" customWidth="1"/>
    <col min="3064" max="3064" width="9.85546875" style="102" customWidth="1"/>
    <col min="3065" max="3065" width="7.140625" style="102" customWidth="1"/>
    <col min="3066" max="3066" width="40" style="102" customWidth="1"/>
    <col min="3067" max="3067" width="22.28515625" style="102" customWidth="1"/>
    <col min="3068" max="3069" width="13" style="102" customWidth="1"/>
    <col min="3070" max="3070" width="38.140625" style="102" customWidth="1"/>
    <col min="3071" max="3071" width="9.42578125" style="102" customWidth="1"/>
    <col min="3072" max="3072" width="8.5703125" style="102" customWidth="1"/>
    <col min="3073" max="3073" width="9.7109375" style="102" customWidth="1"/>
    <col min="3074" max="3307" width="11.42578125" style="102"/>
    <col min="3308" max="3308" width="27.140625" style="102" customWidth="1"/>
    <col min="3309" max="3309" width="18" style="102" customWidth="1"/>
    <col min="3310" max="3310" width="28.28515625" style="102" customWidth="1"/>
    <col min="3311" max="3311" width="17.85546875" style="102" customWidth="1"/>
    <col min="3312" max="3312" width="18.7109375" style="102" customWidth="1"/>
    <col min="3313" max="3313" width="23.7109375" style="102" customWidth="1"/>
    <col min="3314" max="3314" width="21.5703125" style="102" customWidth="1"/>
    <col min="3315" max="3315" width="20" style="102" customWidth="1"/>
    <col min="3316" max="3316" width="3.5703125" style="102" customWidth="1"/>
    <col min="3317" max="3317" width="4.140625" style="102" customWidth="1"/>
    <col min="3318" max="3318" width="7.28515625" style="102" customWidth="1"/>
    <col min="3319" max="3319" width="47.5703125" style="102" customWidth="1"/>
    <col min="3320" max="3320" width="9.85546875" style="102" customWidth="1"/>
    <col min="3321" max="3321" width="7.140625" style="102" customWidth="1"/>
    <col min="3322" max="3322" width="40" style="102" customWidth="1"/>
    <col min="3323" max="3323" width="22.28515625" style="102" customWidth="1"/>
    <col min="3324" max="3325" width="13" style="102" customWidth="1"/>
    <col min="3326" max="3326" width="38.140625" style="102" customWidth="1"/>
    <col min="3327" max="3327" width="9.42578125" style="102" customWidth="1"/>
    <col min="3328" max="3328" width="8.5703125" style="102" customWidth="1"/>
    <col min="3329" max="3329" width="9.7109375" style="102" customWidth="1"/>
    <col min="3330" max="3563" width="11.42578125" style="102"/>
    <col min="3564" max="3564" width="27.140625" style="102" customWidth="1"/>
    <col min="3565" max="3565" width="18" style="102" customWidth="1"/>
    <col min="3566" max="3566" width="28.28515625" style="102" customWidth="1"/>
    <col min="3567" max="3567" width="17.85546875" style="102" customWidth="1"/>
    <col min="3568" max="3568" width="18.7109375" style="102" customWidth="1"/>
    <col min="3569" max="3569" width="23.7109375" style="102" customWidth="1"/>
    <col min="3570" max="3570" width="21.5703125" style="102" customWidth="1"/>
    <col min="3571" max="3571" width="20" style="102" customWidth="1"/>
    <col min="3572" max="3572" width="3.5703125" style="102" customWidth="1"/>
    <col min="3573" max="3573" width="4.140625" style="102" customWidth="1"/>
    <col min="3574" max="3574" width="7.28515625" style="102" customWidth="1"/>
    <col min="3575" max="3575" width="47.5703125" style="102" customWidth="1"/>
    <col min="3576" max="3576" width="9.85546875" style="102" customWidth="1"/>
    <col min="3577" max="3577" width="7.140625" style="102" customWidth="1"/>
    <col min="3578" max="3578" width="40" style="102" customWidth="1"/>
    <col min="3579" max="3579" width="22.28515625" style="102" customWidth="1"/>
    <col min="3580" max="3581" width="13" style="102" customWidth="1"/>
    <col min="3582" max="3582" width="38.140625" style="102" customWidth="1"/>
    <col min="3583" max="3583" width="9.42578125" style="102" customWidth="1"/>
    <col min="3584" max="3584" width="8.5703125" style="102" customWidth="1"/>
    <col min="3585" max="3585" width="9.7109375" style="102" customWidth="1"/>
    <col min="3586" max="3819" width="11.42578125" style="102"/>
    <col min="3820" max="3820" width="27.140625" style="102" customWidth="1"/>
    <col min="3821" max="3821" width="18" style="102" customWidth="1"/>
    <col min="3822" max="3822" width="28.28515625" style="102" customWidth="1"/>
    <col min="3823" max="3823" width="17.85546875" style="102" customWidth="1"/>
    <col min="3824" max="3824" width="18.7109375" style="102" customWidth="1"/>
    <col min="3825" max="3825" width="23.7109375" style="102" customWidth="1"/>
    <col min="3826" max="3826" width="21.5703125" style="102" customWidth="1"/>
    <col min="3827" max="3827" width="20" style="102" customWidth="1"/>
    <col min="3828" max="3828" width="3.5703125" style="102" customWidth="1"/>
    <col min="3829" max="3829" width="4.140625" style="102" customWidth="1"/>
    <col min="3830" max="3830" width="7.28515625" style="102" customWidth="1"/>
    <col min="3831" max="3831" width="47.5703125" style="102" customWidth="1"/>
    <col min="3832" max="3832" width="9.85546875" style="102" customWidth="1"/>
    <col min="3833" max="3833" width="7.140625" style="102" customWidth="1"/>
    <col min="3834" max="3834" width="40" style="102" customWidth="1"/>
    <col min="3835" max="3835" width="22.28515625" style="102" customWidth="1"/>
    <col min="3836" max="3837" width="13" style="102" customWidth="1"/>
    <col min="3838" max="3838" width="38.140625" style="102" customWidth="1"/>
    <col min="3839" max="3839" width="9.42578125" style="102" customWidth="1"/>
    <col min="3840" max="3840" width="8.5703125" style="102" customWidth="1"/>
    <col min="3841" max="3841" width="9.7109375" style="102" customWidth="1"/>
    <col min="3842" max="4075" width="11.42578125" style="102"/>
    <col min="4076" max="4076" width="27.140625" style="102" customWidth="1"/>
    <col min="4077" max="4077" width="18" style="102" customWidth="1"/>
    <col min="4078" max="4078" width="28.28515625" style="102" customWidth="1"/>
    <col min="4079" max="4079" width="17.85546875" style="102" customWidth="1"/>
    <col min="4080" max="4080" width="18.7109375" style="102" customWidth="1"/>
    <col min="4081" max="4081" width="23.7109375" style="102" customWidth="1"/>
    <col min="4082" max="4082" width="21.5703125" style="102" customWidth="1"/>
    <col min="4083" max="4083" width="20" style="102" customWidth="1"/>
    <col min="4084" max="4084" width="3.5703125" style="102" customWidth="1"/>
    <col min="4085" max="4085" width="4.140625" style="102" customWidth="1"/>
    <col min="4086" max="4086" width="7.28515625" style="102" customWidth="1"/>
    <col min="4087" max="4087" width="47.5703125" style="102" customWidth="1"/>
    <col min="4088" max="4088" width="9.85546875" style="102" customWidth="1"/>
    <col min="4089" max="4089" width="7.140625" style="102" customWidth="1"/>
    <col min="4090" max="4090" width="40" style="102" customWidth="1"/>
    <col min="4091" max="4091" width="22.28515625" style="102" customWidth="1"/>
    <col min="4092" max="4093" width="13" style="102" customWidth="1"/>
    <col min="4094" max="4094" width="38.140625" style="102" customWidth="1"/>
    <col min="4095" max="4095" width="9.42578125" style="102" customWidth="1"/>
    <col min="4096" max="4096" width="8.5703125" style="102" customWidth="1"/>
    <col min="4097" max="4097" width="9.7109375" style="102" customWidth="1"/>
    <col min="4098" max="4331" width="11.42578125" style="102"/>
    <col min="4332" max="4332" width="27.140625" style="102" customWidth="1"/>
    <col min="4333" max="4333" width="18" style="102" customWidth="1"/>
    <col min="4334" max="4334" width="28.28515625" style="102" customWidth="1"/>
    <col min="4335" max="4335" width="17.85546875" style="102" customWidth="1"/>
    <col min="4336" max="4336" width="18.7109375" style="102" customWidth="1"/>
    <col min="4337" max="4337" width="23.7109375" style="102" customWidth="1"/>
    <col min="4338" max="4338" width="21.5703125" style="102" customWidth="1"/>
    <col min="4339" max="4339" width="20" style="102" customWidth="1"/>
    <col min="4340" max="4340" width="3.5703125" style="102" customWidth="1"/>
    <col min="4341" max="4341" width="4.140625" style="102" customWidth="1"/>
    <col min="4342" max="4342" width="7.28515625" style="102" customWidth="1"/>
    <col min="4343" max="4343" width="47.5703125" style="102" customWidth="1"/>
    <col min="4344" max="4344" width="9.85546875" style="102" customWidth="1"/>
    <col min="4345" max="4345" width="7.140625" style="102" customWidth="1"/>
    <col min="4346" max="4346" width="40" style="102" customWidth="1"/>
    <col min="4347" max="4347" width="22.28515625" style="102" customWidth="1"/>
    <col min="4348" max="4349" width="13" style="102" customWidth="1"/>
    <col min="4350" max="4350" width="38.140625" style="102" customWidth="1"/>
    <col min="4351" max="4351" width="9.42578125" style="102" customWidth="1"/>
    <col min="4352" max="4352" width="8.5703125" style="102" customWidth="1"/>
    <col min="4353" max="4353" width="9.7109375" style="102" customWidth="1"/>
    <col min="4354" max="4587" width="11.42578125" style="102"/>
    <col min="4588" max="4588" width="27.140625" style="102" customWidth="1"/>
    <col min="4589" max="4589" width="18" style="102" customWidth="1"/>
    <col min="4590" max="4590" width="28.28515625" style="102" customWidth="1"/>
    <col min="4591" max="4591" width="17.85546875" style="102" customWidth="1"/>
    <col min="4592" max="4592" width="18.7109375" style="102" customWidth="1"/>
    <col min="4593" max="4593" width="23.7109375" style="102" customWidth="1"/>
    <col min="4594" max="4594" width="21.5703125" style="102" customWidth="1"/>
    <col min="4595" max="4595" width="20" style="102" customWidth="1"/>
    <col min="4596" max="4596" width="3.5703125" style="102" customWidth="1"/>
    <col min="4597" max="4597" width="4.140625" style="102" customWidth="1"/>
    <col min="4598" max="4598" width="7.28515625" style="102" customWidth="1"/>
    <col min="4599" max="4599" width="47.5703125" style="102" customWidth="1"/>
    <col min="4600" max="4600" width="9.85546875" style="102" customWidth="1"/>
    <col min="4601" max="4601" width="7.140625" style="102" customWidth="1"/>
    <col min="4602" max="4602" width="40" style="102" customWidth="1"/>
    <col min="4603" max="4603" width="22.28515625" style="102" customWidth="1"/>
    <col min="4604" max="4605" width="13" style="102" customWidth="1"/>
    <col min="4606" max="4606" width="38.140625" style="102" customWidth="1"/>
    <col min="4607" max="4607" width="9.42578125" style="102" customWidth="1"/>
    <col min="4608" max="4608" width="8.5703125" style="102" customWidth="1"/>
    <col min="4609" max="4609" width="9.7109375" style="102" customWidth="1"/>
    <col min="4610" max="4843" width="11.42578125" style="102"/>
    <col min="4844" max="4844" width="27.140625" style="102" customWidth="1"/>
    <col min="4845" max="4845" width="18" style="102" customWidth="1"/>
    <col min="4846" max="4846" width="28.28515625" style="102" customWidth="1"/>
    <col min="4847" max="4847" width="17.85546875" style="102" customWidth="1"/>
    <col min="4848" max="4848" width="18.7109375" style="102" customWidth="1"/>
    <col min="4849" max="4849" width="23.7109375" style="102" customWidth="1"/>
    <col min="4850" max="4850" width="21.5703125" style="102" customWidth="1"/>
    <col min="4851" max="4851" width="20" style="102" customWidth="1"/>
    <col min="4852" max="4852" width="3.5703125" style="102" customWidth="1"/>
    <col min="4853" max="4853" width="4.140625" style="102" customWidth="1"/>
    <col min="4854" max="4854" width="7.28515625" style="102" customWidth="1"/>
    <col min="4855" max="4855" width="47.5703125" style="102" customWidth="1"/>
    <col min="4856" max="4856" width="9.85546875" style="102" customWidth="1"/>
    <col min="4857" max="4857" width="7.140625" style="102" customWidth="1"/>
    <col min="4858" max="4858" width="40" style="102" customWidth="1"/>
    <col min="4859" max="4859" width="22.28515625" style="102" customWidth="1"/>
    <col min="4860" max="4861" width="13" style="102" customWidth="1"/>
    <col min="4862" max="4862" width="38.140625" style="102" customWidth="1"/>
    <col min="4863" max="4863" width="9.42578125" style="102" customWidth="1"/>
    <col min="4864" max="4864" width="8.5703125" style="102" customWidth="1"/>
    <col min="4865" max="4865" width="9.7109375" style="102" customWidth="1"/>
    <col min="4866" max="5099" width="11.42578125" style="102"/>
    <col min="5100" max="5100" width="27.140625" style="102" customWidth="1"/>
    <col min="5101" max="5101" width="18" style="102" customWidth="1"/>
    <col min="5102" max="5102" width="28.28515625" style="102" customWidth="1"/>
    <col min="5103" max="5103" width="17.85546875" style="102" customWidth="1"/>
    <col min="5104" max="5104" width="18.7109375" style="102" customWidth="1"/>
    <col min="5105" max="5105" width="23.7109375" style="102" customWidth="1"/>
    <col min="5106" max="5106" width="21.5703125" style="102" customWidth="1"/>
    <col min="5107" max="5107" width="20" style="102" customWidth="1"/>
    <col min="5108" max="5108" width="3.5703125" style="102" customWidth="1"/>
    <col min="5109" max="5109" width="4.140625" style="102" customWidth="1"/>
    <col min="5110" max="5110" width="7.28515625" style="102" customWidth="1"/>
    <col min="5111" max="5111" width="47.5703125" style="102" customWidth="1"/>
    <col min="5112" max="5112" width="9.85546875" style="102" customWidth="1"/>
    <col min="5113" max="5113" width="7.140625" style="102" customWidth="1"/>
    <col min="5114" max="5114" width="40" style="102" customWidth="1"/>
    <col min="5115" max="5115" width="22.28515625" style="102" customWidth="1"/>
    <col min="5116" max="5117" width="13" style="102" customWidth="1"/>
    <col min="5118" max="5118" width="38.140625" style="102" customWidth="1"/>
    <col min="5119" max="5119" width="9.42578125" style="102" customWidth="1"/>
    <col min="5120" max="5120" width="8.5703125" style="102" customWidth="1"/>
    <col min="5121" max="5121" width="9.7109375" style="102" customWidth="1"/>
    <col min="5122" max="5355" width="11.42578125" style="102"/>
    <col min="5356" max="5356" width="27.140625" style="102" customWidth="1"/>
    <col min="5357" max="5357" width="18" style="102" customWidth="1"/>
    <col min="5358" max="5358" width="28.28515625" style="102" customWidth="1"/>
    <col min="5359" max="5359" width="17.85546875" style="102" customWidth="1"/>
    <col min="5360" max="5360" width="18.7109375" style="102" customWidth="1"/>
    <col min="5361" max="5361" width="23.7109375" style="102" customWidth="1"/>
    <col min="5362" max="5362" width="21.5703125" style="102" customWidth="1"/>
    <col min="5363" max="5363" width="20" style="102" customWidth="1"/>
    <col min="5364" max="5364" width="3.5703125" style="102" customWidth="1"/>
    <col min="5365" max="5365" width="4.140625" style="102" customWidth="1"/>
    <col min="5366" max="5366" width="7.28515625" style="102" customWidth="1"/>
    <col min="5367" max="5367" width="47.5703125" style="102" customWidth="1"/>
    <col min="5368" max="5368" width="9.85546875" style="102" customWidth="1"/>
    <col min="5369" max="5369" width="7.140625" style="102" customWidth="1"/>
    <col min="5370" max="5370" width="40" style="102" customWidth="1"/>
    <col min="5371" max="5371" width="22.28515625" style="102" customWidth="1"/>
    <col min="5372" max="5373" width="13" style="102" customWidth="1"/>
    <col min="5374" max="5374" width="38.140625" style="102" customWidth="1"/>
    <col min="5375" max="5375" width="9.42578125" style="102" customWidth="1"/>
    <col min="5376" max="5376" width="8.5703125" style="102" customWidth="1"/>
    <col min="5377" max="5377" width="9.7109375" style="102" customWidth="1"/>
    <col min="5378" max="5611" width="11.42578125" style="102"/>
    <col min="5612" max="5612" width="27.140625" style="102" customWidth="1"/>
    <col min="5613" max="5613" width="18" style="102" customWidth="1"/>
    <col min="5614" max="5614" width="28.28515625" style="102" customWidth="1"/>
    <col min="5615" max="5615" width="17.85546875" style="102" customWidth="1"/>
    <col min="5616" max="5616" width="18.7109375" style="102" customWidth="1"/>
    <col min="5617" max="5617" width="23.7109375" style="102" customWidth="1"/>
    <col min="5618" max="5618" width="21.5703125" style="102" customWidth="1"/>
    <col min="5619" max="5619" width="20" style="102" customWidth="1"/>
    <col min="5620" max="5620" width="3.5703125" style="102" customWidth="1"/>
    <col min="5621" max="5621" width="4.140625" style="102" customWidth="1"/>
    <col min="5622" max="5622" width="7.28515625" style="102" customWidth="1"/>
    <col min="5623" max="5623" width="47.5703125" style="102" customWidth="1"/>
    <col min="5624" max="5624" width="9.85546875" style="102" customWidth="1"/>
    <col min="5625" max="5625" width="7.140625" style="102" customWidth="1"/>
    <col min="5626" max="5626" width="40" style="102" customWidth="1"/>
    <col min="5627" max="5627" width="22.28515625" style="102" customWidth="1"/>
    <col min="5628" max="5629" width="13" style="102" customWidth="1"/>
    <col min="5630" max="5630" width="38.140625" style="102" customWidth="1"/>
    <col min="5631" max="5631" width="9.42578125" style="102" customWidth="1"/>
    <col min="5632" max="5632" width="8.5703125" style="102" customWidth="1"/>
    <col min="5633" max="5633" width="9.7109375" style="102" customWidth="1"/>
    <col min="5634" max="5867" width="11.42578125" style="102"/>
    <col min="5868" max="5868" width="27.140625" style="102" customWidth="1"/>
    <col min="5869" max="5869" width="18" style="102" customWidth="1"/>
    <col min="5870" max="5870" width="28.28515625" style="102" customWidth="1"/>
    <col min="5871" max="5871" width="17.85546875" style="102" customWidth="1"/>
    <col min="5872" max="5872" width="18.7109375" style="102" customWidth="1"/>
    <col min="5873" max="5873" width="23.7109375" style="102" customWidth="1"/>
    <col min="5874" max="5874" width="21.5703125" style="102" customWidth="1"/>
    <col min="5875" max="5875" width="20" style="102" customWidth="1"/>
    <col min="5876" max="5876" width="3.5703125" style="102" customWidth="1"/>
    <col min="5877" max="5877" width="4.140625" style="102" customWidth="1"/>
    <col min="5878" max="5878" width="7.28515625" style="102" customWidth="1"/>
    <col min="5879" max="5879" width="47.5703125" style="102" customWidth="1"/>
    <col min="5880" max="5880" width="9.85546875" style="102" customWidth="1"/>
    <col min="5881" max="5881" width="7.140625" style="102" customWidth="1"/>
    <col min="5882" max="5882" width="40" style="102" customWidth="1"/>
    <col min="5883" max="5883" width="22.28515625" style="102" customWidth="1"/>
    <col min="5884" max="5885" width="13" style="102" customWidth="1"/>
    <col min="5886" max="5886" width="38.140625" style="102" customWidth="1"/>
    <col min="5887" max="5887" width="9.42578125" style="102" customWidth="1"/>
    <col min="5888" max="5888" width="8.5703125" style="102" customWidth="1"/>
    <col min="5889" max="5889" width="9.7109375" style="102" customWidth="1"/>
    <col min="5890" max="6123" width="11.42578125" style="102"/>
    <col min="6124" max="6124" width="27.140625" style="102" customWidth="1"/>
    <col min="6125" max="6125" width="18" style="102" customWidth="1"/>
    <col min="6126" max="6126" width="28.28515625" style="102" customWidth="1"/>
    <col min="6127" max="6127" width="17.85546875" style="102" customWidth="1"/>
    <col min="6128" max="6128" width="18.7109375" style="102" customWidth="1"/>
    <col min="6129" max="6129" width="23.7109375" style="102" customWidth="1"/>
    <col min="6130" max="6130" width="21.5703125" style="102" customWidth="1"/>
    <col min="6131" max="6131" width="20" style="102" customWidth="1"/>
    <col min="6132" max="6132" width="3.5703125" style="102" customWidth="1"/>
    <col min="6133" max="6133" width="4.140625" style="102" customWidth="1"/>
    <col min="6134" max="6134" width="7.28515625" style="102" customWidth="1"/>
    <col min="6135" max="6135" width="47.5703125" style="102" customWidth="1"/>
    <col min="6136" max="6136" width="9.85546875" style="102" customWidth="1"/>
    <col min="6137" max="6137" width="7.140625" style="102" customWidth="1"/>
    <col min="6138" max="6138" width="40" style="102" customWidth="1"/>
    <col min="6139" max="6139" width="22.28515625" style="102" customWidth="1"/>
    <col min="6140" max="6141" width="13" style="102" customWidth="1"/>
    <col min="6142" max="6142" width="38.140625" style="102" customWidth="1"/>
    <col min="6143" max="6143" width="9.42578125" style="102" customWidth="1"/>
    <col min="6144" max="6144" width="8.5703125" style="102" customWidth="1"/>
    <col min="6145" max="6145" width="9.7109375" style="102" customWidth="1"/>
    <col min="6146" max="6379" width="11.42578125" style="102"/>
    <col min="6380" max="6380" width="27.140625" style="102" customWidth="1"/>
    <col min="6381" max="6381" width="18" style="102" customWidth="1"/>
    <col min="6382" max="6382" width="28.28515625" style="102" customWidth="1"/>
    <col min="6383" max="6383" width="17.85546875" style="102" customWidth="1"/>
    <col min="6384" max="6384" width="18.7109375" style="102" customWidth="1"/>
    <col min="6385" max="6385" width="23.7109375" style="102" customWidth="1"/>
    <col min="6386" max="6386" width="21.5703125" style="102" customWidth="1"/>
    <col min="6387" max="6387" width="20" style="102" customWidth="1"/>
    <col min="6388" max="6388" width="3.5703125" style="102" customWidth="1"/>
    <col min="6389" max="6389" width="4.140625" style="102" customWidth="1"/>
    <col min="6390" max="6390" width="7.28515625" style="102" customWidth="1"/>
    <col min="6391" max="6391" width="47.5703125" style="102" customWidth="1"/>
    <col min="6392" max="6392" width="9.85546875" style="102" customWidth="1"/>
    <col min="6393" max="6393" width="7.140625" style="102" customWidth="1"/>
    <col min="6394" max="6394" width="40" style="102" customWidth="1"/>
    <col min="6395" max="6395" width="22.28515625" style="102" customWidth="1"/>
    <col min="6396" max="6397" width="13" style="102" customWidth="1"/>
    <col min="6398" max="6398" width="38.140625" style="102" customWidth="1"/>
    <col min="6399" max="6399" width="9.42578125" style="102" customWidth="1"/>
    <col min="6400" max="6400" width="8.5703125" style="102" customWidth="1"/>
    <col min="6401" max="6401" width="9.7109375" style="102" customWidth="1"/>
    <col min="6402" max="6635" width="11.42578125" style="102"/>
    <col min="6636" max="6636" width="27.140625" style="102" customWidth="1"/>
    <col min="6637" max="6637" width="18" style="102" customWidth="1"/>
    <col min="6638" max="6638" width="28.28515625" style="102" customWidth="1"/>
    <col min="6639" max="6639" width="17.85546875" style="102" customWidth="1"/>
    <col min="6640" max="6640" width="18.7109375" style="102" customWidth="1"/>
    <col min="6641" max="6641" width="23.7109375" style="102" customWidth="1"/>
    <col min="6642" max="6642" width="21.5703125" style="102" customWidth="1"/>
    <col min="6643" max="6643" width="20" style="102" customWidth="1"/>
    <col min="6644" max="6644" width="3.5703125" style="102" customWidth="1"/>
    <col min="6645" max="6645" width="4.140625" style="102" customWidth="1"/>
    <col min="6646" max="6646" width="7.28515625" style="102" customWidth="1"/>
    <col min="6647" max="6647" width="47.5703125" style="102" customWidth="1"/>
    <col min="6648" max="6648" width="9.85546875" style="102" customWidth="1"/>
    <col min="6649" max="6649" width="7.140625" style="102" customWidth="1"/>
    <col min="6650" max="6650" width="40" style="102" customWidth="1"/>
    <col min="6651" max="6651" width="22.28515625" style="102" customWidth="1"/>
    <col min="6652" max="6653" width="13" style="102" customWidth="1"/>
    <col min="6654" max="6654" width="38.140625" style="102" customWidth="1"/>
    <col min="6655" max="6655" width="9.42578125" style="102" customWidth="1"/>
    <col min="6656" max="6656" width="8.5703125" style="102" customWidth="1"/>
    <col min="6657" max="6657" width="9.7109375" style="102" customWidth="1"/>
    <col min="6658" max="6891" width="11.42578125" style="102"/>
    <col min="6892" max="6892" width="27.140625" style="102" customWidth="1"/>
    <col min="6893" max="6893" width="18" style="102" customWidth="1"/>
    <col min="6894" max="6894" width="28.28515625" style="102" customWidth="1"/>
    <col min="6895" max="6895" width="17.85546875" style="102" customWidth="1"/>
    <col min="6896" max="6896" width="18.7109375" style="102" customWidth="1"/>
    <col min="6897" max="6897" width="23.7109375" style="102" customWidth="1"/>
    <col min="6898" max="6898" width="21.5703125" style="102" customWidth="1"/>
    <col min="6899" max="6899" width="20" style="102" customWidth="1"/>
    <col min="6900" max="6900" width="3.5703125" style="102" customWidth="1"/>
    <col min="6901" max="6901" width="4.140625" style="102" customWidth="1"/>
    <col min="6902" max="6902" width="7.28515625" style="102" customWidth="1"/>
    <col min="6903" max="6903" width="47.5703125" style="102" customWidth="1"/>
    <col min="6904" max="6904" width="9.85546875" style="102" customWidth="1"/>
    <col min="6905" max="6905" width="7.140625" style="102" customWidth="1"/>
    <col min="6906" max="6906" width="40" style="102" customWidth="1"/>
    <col min="6907" max="6907" width="22.28515625" style="102" customWidth="1"/>
    <col min="6908" max="6909" width="13" style="102" customWidth="1"/>
    <col min="6910" max="6910" width="38.140625" style="102" customWidth="1"/>
    <col min="6911" max="6911" width="9.42578125" style="102" customWidth="1"/>
    <col min="6912" max="6912" width="8.5703125" style="102" customWidth="1"/>
    <col min="6913" max="6913" width="9.7109375" style="102" customWidth="1"/>
    <col min="6914" max="7147" width="11.42578125" style="102"/>
    <col min="7148" max="7148" width="27.140625" style="102" customWidth="1"/>
    <col min="7149" max="7149" width="18" style="102" customWidth="1"/>
    <col min="7150" max="7150" width="28.28515625" style="102" customWidth="1"/>
    <col min="7151" max="7151" width="17.85546875" style="102" customWidth="1"/>
    <col min="7152" max="7152" width="18.7109375" style="102" customWidth="1"/>
    <col min="7153" max="7153" width="23.7109375" style="102" customWidth="1"/>
    <col min="7154" max="7154" width="21.5703125" style="102" customWidth="1"/>
    <col min="7155" max="7155" width="20" style="102" customWidth="1"/>
    <col min="7156" max="7156" width="3.5703125" style="102" customWidth="1"/>
    <col min="7157" max="7157" width="4.140625" style="102" customWidth="1"/>
    <col min="7158" max="7158" width="7.28515625" style="102" customWidth="1"/>
    <col min="7159" max="7159" width="47.5703125" style="102" customWidth="1"/>
    <col min="7160" max="7160" width="9.85546875" style="102" customWidth="1"/>
    <col min="7161" max="7161" width="7.140625" style="102" customWidth="1"/>
    <col min="7162" max="7162" width="40" style="102" customWidth="1"/>
    <col min="7163" max="7163" width="22.28515625" style="102" customWidth="1"/>
    <col min="7164" max="7165" width="13" style="102" customWidth="1"/>
    <col min="7166" max="7166" width="38.140625" style="102" customWidth="1"/>
    <col min="7167" max="7167" width="9.42578125" style="102" customWidth="1"/>
    <col min="7168" max="7168" width="8.5703125" style="102" customWidth="1"/>
    <col min="7169" max="7169" width="9.7109375" style="102" customWidth="1"/>
    <col min="7170" max="7403" width="11.42578125" style="102"/>
    <col min="7404" max="7404" width="27.140625" style="102" customWidth="1"/>
    <col min="7405" max="7405" width="18" style="102" customWidth="1"/>
    <col min="7406" max="7406" width="28.28515625" style="102" customWidth="1"/>
    <col min="7407" max="7407" width="17.85546875" style="102" customWidth="1"/>
    <col min="7408" max="7408" width="18.7109375" style="102" customWidth="1"/>
    <col min="7409" max="7409" width="23.7109375" style="102" customWidth="1"/>
    <col min="7410" max="7410" width="21.5703125" style="102" customWidth="1"/>
    <col min="7411" max="7411" width="20" style="102" customWidth="1"/>
    <col min="7412" max="7412" width="3.5703125" style="102" customWidth="1"/>
    <col min="7413" max="7413" width="4.140625" style="102" customWidth="1"/>
    <col min="7414" max="7414" width="7.28515625" style="102" customWidth="1"/>
    <col min="7415" max="7415" width="47.5703125" style="102" customWidth="1"/>
    <col min="7416" max="7416" width="9.85546875" style="102" customWidth="1"/>
    <col min="7417" max="7417" width="7.140625" style="102" customWidth="1"/>
    <col min="7418" max="7418" width="40" style="102" customWidth="1"/>
    <col min="7419" max="7419" width="22.28515625" style="102" customWidth="1"/>
    <col min="7420" max="7421" width="13" style="102" customWidth="1"/>
    <col min="7422" max="7422" width="38.140625" style="102" customWidth="1"/>
    <col min="7423" max="7423" width="9.42578125" style="102" customWidth="1"/>
    <col min="7424" max="7424" width="8.5703125" style="102" customWidth="1"/>
    <col min="7425" max="7425" width="9.7109375" style="102" customWidth="1"/>
    <col min="7426" max="7659" width="11.42578125" style="102"/>
    <col min="7660" max="7660" width="27.140625" style="102" customWidth="1"/>
    <col min="7661" max="7661" width="18" style="102" customWidth="1"/>
    <col min="7662" max="7662" width="28.28515625" style="102" customWidth="1"/>
    <col min="7663" max="7663" width="17.85546875" style="102" customWidth="1"/>
    <col min="7664" max="7664" width="18.7109375" style="102" customWidth="1"/>
    <col min="7665" max="7665" width="23.7109375" style="102" customWidth="1"/>
    <col min="7666" max="7666" width="21.5703125" style="102" customWidth="1"/>
    <col min="7667" max="7667" width="20" style="102" customWidth="1"/>
    <col min="7668" max="7668" width="3.5703125" style="102" customWidth="1"/>
    <col min="7669" max="7669" width="4.140625" style="102" customWidth="1"/>
    <col min="7670" max="7670" width="7.28515625" style="102" customWidth="1"/>
    <col min="7671" max="7671" width="47.5703125" style="102" customWidth="1"/>
    <col min="7672" max="7672" width="9.85546875" style="102" customWidth="1"/>
    <col min="7673" max="7673" width="7.140625" style="102" customWidth="1"/>
    <col min="7674" max="7674" width="40" style="102" customWidth="1"/>
    <col min="7675" max="7675" width="22.28515625" style="102" customWidth="1"/>
    <col min="7676" max="7677" width="13" style="102" customWidth="1"/>
    <col min="7678" max="7678" width="38.140625" style="102" customWidth="1"/>
    <col min="7679" max="7679" width="9.42578125" style="102" customWidth="1"/>
    <col min="7680" max="7680" width="8.5703125" style="102" customWidth="1"/>
    <col min="7681" max="7681" width="9.7109375" style="102" customWidth="1"/>
    <col min="7682" max="7915" width="11.42578125" style="102"/>
    <col min="7916" max="7916" width="27.140625" style="102" customWidth="1"/>
    <col min="7917" max="7917" width="18" style="102" customWidth="1"/>
    <col min="7918" max="7918" width="28.28515625" style="102" customWidth="1"/>
    <col min="7919" max="7919" width="17.85546875" style="102" customWidth="1"/>
    <col min="7920" max="7920" width="18.7109375" style="102" customWidth="1"/>
    <col min="7921" max="7921" width="23.7109375" style="102" customWidth="1"/>
    <col min="7922" max="7922" width="21.5703125" style="102" customWidth="1"/>
    <col min="7923" max="7923" width="20" style="102" customWidth="1"/>
    <col min="7924" max="7924" width="3.5703125" style="102" customWidth="1"/>
    <col min="7925" max="7925" width="4.140625" style="102" customWidth="1"/>
    <col min="7926" max="7926" width="7.28515625" style="102" customWidth="1"/>
    <col min="7927" max="7927" width="47.5703125" style="102" customWidth="1"/>
    <col min="7928" max="7928" width="9.85546875" style="102" customWidth="1"/>
    <col min="7929" max="7929" width="7.140625" style="102" customWidth="1"/>
    <col min="7930" max="7930" width="40" style="102" customWidth="1"/>
    <col min="7931" max="7931" width="22.28515625" style="102" customWidth="1"/>
    <col min="7932" max="7933" width="13" style="102" customWidth="1"/>
    <col min="7934" max="7934" width="38.140625" style="102" customWidth="1"/>
    <col min="7935" max="7935" width="9.42578125" style="102" customWidth="1"/>
    <col min="7936" max="7936" width="8.5703125" style="102" customWidth="1"/>
    <col min="7937" max="7937" width="9.7109375" style="102" customWidth="1"/>
    <col min="7938" max="8171" width="11.42578125" style="102"/>
    <col min="8172" max="8172" width="27.140625" style="102" customWidth="1"/>
    <col min="8173" max="8173" width="18" style="102" customWidth="1"/>
    <col min="8174" max="8174" width="28.28515625" style="102" customWidth="1"/>
    <col min="8175" max="8175" width="17.85546875" style="102" customWidth="1"/>
    <col min="8176" max="8176" width="18.7109375" style="102" customWidth="1"/>
    <col min="8177" max="8177" width="23.7109375" style="102" customWidth="1"/>
    <col min="8178" max="8178" width="21.5703125" style="102" customWidth="1"/>
    <col min="8179" max="8179" width="20" style="102" customWidth="1"/>
    <col min="8180" max="8180" width="3.5703125" style="102" customWidth="1"/>
    <col min="8181" max="8181" width="4.140625" style="102" customWidth="1"/>
    <col min="8182" max="8182" width="7.28515625" style="102" customWidth="1"/>
    <col min="8183" max="8183" width="47.5703125" style="102" customWidth="1"/>
    <col min="8184" max="8184" width="9.85546875" style="102" customWidth="1"/>
    <col min="8185" max="8185" width="7.140625" style="102" customWidth="1"/>
    <col min="8186" max="8186" width="40" style="102" customWidth="1"/>
    <col min="8187" max="8187" width="22.28515625" style="102" customWidth="1"/>
    <col min="8188" max="8189" width="13" style="102" customWidth="1"/>
    <col min="8190" max="8190" width="38.140625" style="102" customWidth="1"/>
    <col min="8191" max="8191" width="9.42578125" style="102" customWidth="1"/>
    <col min="8192" max="8192" width="8.5703125" style="102" customWidth="1"/>
    <col min="8193" max="8193" width="9.7109375" style="102" customWidth="1"/>
    <col min="8194" max="8427" width="11.42578125" style="102"/>
    <col min="8428" max="8428" width="27.140625" style="102" customWidth="1"/>
    <col min="8429" max="8429" width="18" style="102" customWidth="1"/>
    <col min="8430" max="8430" width="28.28515625" style="102" customWidth="1"/>
    <col min="8431" max="8431" width="17.85546875" style="102" customWidth="1"/>
    <col min="8432" max="8432" width="18.7109375" style="102" customWidth="1"/>
    <col min="8433" max="8433" width="23.7109375" style="102" customWidth="1"/>
    <col min="8434" max="8434" width="21.5703125" style="102" customWidth="1"/>
    <col min="8435" max="8435" width="20" style="102" customWidth="1"/>
    <col min="8436" max="8436" width="3.5703125" style="102" customWidth="1"/>
    <col min="8437" max="8437" width="4.140625" style="102" customWidth="1"/>
    <col min="8438" max="8438" width="7.28515625" style="102" customWidth="1"/>
    <col min="8439" max="8439" width="47.5703125" style="102" customWidth="1"/>
    <col min="8440" max="8440" width="9.85546875" style="102" customWidth="1"/>
    <col min="8441" max="8441" width="7.140625" style="102" customWidth="1"/>
    <col min="8442" max="8442" width="40" style="102" customWidth="1"/>
    <col min="8443" max="8443" width="22.28515625" style="102" customWidth="1"/>
    <col min="8444" max="8445" width="13" style="102" customWidth="1"/>
    <col min="8446" max="8446" width="38.140625" style="102" customWidth="1"/>
    <col min="8447" max="8447" width="9.42578125" style="102" customWidth="1"/>
    <col min="8448" max="8448" width="8.5703125" style="102" customWidth="1"/>
    <col min="8449" max="8449" width="9.7109375" style="102" customWidth="1"/>
    <col min="8450" max="8683" width="11.42578125" style="102"/>
    <col min="8684" max="8684" width="27.140625" style="102" customWidth="1"/>
    <col min="8685" max="8685" width="18" style="102" customWidth="1"/>
    <col min="8686" max="8686" width="28.28515625" style="102" customWidth="1"/>
    <col min="8687" max="8687" width="17.85546875" style="102" customWidth="1"/>
    <col min="8688" max="8688" width="18.7109375" style="102" customWidth="1"/>
    <col min="8689" max="8689" width="23.7109375" style="102" customWidth="1"/>
    <col min="8690" max="8690" width="21.5703125" style="102" customWidth="1"/>
    <col min="8691" max="8691" width="20" style="102" customWidth="1"/>
    <col min="8692" max="8692" width="3.5703125" style="102" customWidth="1"/>
    <col min="8693" max="8693" width="4.140625" style="102" customWidth="1"/>
    <col min="8694" max="8694" width="7.28515625" style="102" customWidth="1"/>
    <col min="8695" max="8695" width="47.5703125" style="102" customWidth="1"/>
    <col min="8696" max="8696" width="9.85546875" style="102" customWidth="1"/>
    <col min="8697" max="8697" width="7.140625" style="102" customWidth="1"/>
    <col min="8698" max="8698" width="40" style="102" customWidth="1"/>
    <col min="8699" max="8699" width="22.28515625" style="102" customWidth="1"/>
    <col min="8700" max="8701" width="13" style="102" customWidth="1"/>
    <col min="8702" max="8702" width="38.140625" style="102" customWidth="1"/>
    <col min="8703" max="8703" width="9.42578125" style="102" customWidth="1"/>
    <col min="8704" max="8704" width="8.5703125" style="102" customWidth="1"/>
    <col min="8705" max="8705" width="9.7109375" style="102" customWidth="1"/>
    <col min="8706" max="8939" width="11.42578125" style="102"/>
    <col min="8940" max="8940" width="27.140625" style="102" customWidth="1"/>
    <col min="8941" max="8941" width="18" style="102" customWidth="1"/>
    <col min="8942" max="8942" width="28.28515625" style="102" customWidth="1"/>
    <col min="8943" max="8943" width="17.85546875" style="102" customWidth="1"/>
    <col min="8944" max="8944" width="18.7109375" style="102" customWidth="1"/>
    <col min="8945" max="8945" width="23.7109375" style="102" customWidth="1"/>
    <col min="8946" max="8946" width="21.5703125" style="102" customWidth="1"/>
    <col min="8947" max="8947" width="20" style="102" customWidth="1"/>
    <col min="8948" max="8948" width="3.5703125" style="102" customWidth="1"/>
    <col min="8949" max="8949" width="4.140625" style="102" customWidth="1"/>
    <col min="8950" max="8950" width="7.28515625" style="102" customWidth="1"/>
    <col min="8951" max="8951" width="47.5703125" style="102" customWidth="1"/>
    <col min="8952" max="8952" width="9.85546875" style="102" customWidth="1"/>
    <col min="8953" max="8953" width="7.140625" style="102" customWidth="1"/>
    <col min="8954" max="8954" width="40" style="102" customWidth="1"/>
    <col min="8955" max="8955" width="22.28515625" style="102" customWidth="1"/>
    <col min="8956" max="8957" width="13" style="102" customWidth="1"/>
    <col min="8958" max="8958" width="38.140625" style="102" customWidth="1"/>
    <col min="8959" max="8959" width="9.42578125" style="102" customWidth="1"/>
    <col min="8960" max="8960" width="8.5703125" style="102" customWidth="1"/>
    <col min="8961" max="8961" width="9.7109375" style="102" customWidth="1"/>
    <col min="8962" max="9195" width="11.42578125" style="102"/>
    <col min="9196" max="9196" width="27.140625" style="102" customWidth="1"/>
    <col min="9197" max="9197" width="18" style="102" customWidth="1"/>
    <col min="9198" max="9198" width="28.28515625" style="102" customWidth="1"/>
    <col min="9199" max="9199" width="17.85546875" style="102" customWidth="1"/>
    <col min="9200" max="9200" width="18.7109375" style="102" customWidth="1"/>
    <col min="9201" max="9201" width="23.7109375" style="102" customWidth="1"/>
    <col min="9202" max="9202" width="21.5703125" style="102" customWidth="1"/>
    <col min="9203" max="9203" width="20" style="102" customWidth="1"/>
    <col min="9204" max="9204" width="3.5703125" style="102" customWidth="1"/>
    <col min="9205" max="9205" width="4.140625" style="102" customWidth="1"/>
    <col min="9206" max="9206" width="7.28515625" style="102" customWidth="1"/>
    <col min="9207" max="9207" width="47.5703125" style="102" customWidth="1"/>
    <col min="9208" max="9208" width="9.85546875" style="102" customWidth="1"/>
    <col min="9209" max="9209" width="7.140625" style="102" customWidth="1"/>
    <col min="9210" max="9210" width="40" style="102" customWidth="1"/>
    <col min="9211" max="9211" width="22.28515625" style="102" customWidth="1"/>
    <col min="9212" max="9213" width="13" style="102" customWidth="1"/>
    <col min="9214" max="9214" width="38.140625" style="102" customWidth="1"/>
    <col min="9215" max="9215" width="9.42578125" style="102" customWidth="1"/>
    <col min="9216" max="9216" width="8.5703125" style="102" customWidth="1"/>
    <col min="9217" max="9217" width="9.7109375" style="102" customWidth="1"/>
    <col min="9218" max="9451" width="11.42578125" style="102"/>
    <col min="9452" max="9452" width="27.140625" style="102" customWidth="1"/>
    <col min="9453" max="9453" width="18" style="102" customWidth="1"/>
    <col min="9454" max="9454" width="28.28515625" style="102" customWidth="1"/>
    <col min="9455" max="9455" width="17.85546875" style="102" customWidth="1"/>
    <col min="9456" max="9456" width="18.7109375" style="102" customWidth="1"/>
    <col min="9457" max="9457" width="23.7109375" style="102" customWidth="1"/>
    <col min="9458" max="9458" width="21.5703125" style="102" customWidth="1"/>
    <col min="9459" max="9459" width="20" style="102" customWidth="1"/>
    <col min="9460" max="9460" width="3.5703125" style="102" customWidth="1"/>
    <col min="9461" max="9461" width="4.140625" style="102" customWidth="1"/>
    <col min="9462" max="9462" width="7.28515625" style="102" customWidth="1"/>
    <col min="9463" max="9463" width="47.5703125" style="102" customWidth="1"/>
    <col min="9464" max="9464" width="9.85546875" style="102" customWidth="1"/>
    <col min="9465" max="9465" width="7.140625" style="102" customWidth="1"/>
    <col min="9466" max="9466" width="40" style="102" customWidth="1"/>
    <col min="9467" max="9467" width="22.28515625" style="102" customWidth="1"/>
    <col min="9468" max="9469" width="13" style="102" customWidth="1"/>
    <col min="9470" max="9470" width="38.140625" style="102" customWidth="1"/>
    <col min="9471" max="9471" width="9.42578125" style="102" customWidth="1"/>
    <col min="9472" max="9472" width="8.5703125" style="102" customWidth="1"/>
    <col min="9473" max="9473" width="9.7109375" style="102" customWidth="1"/>
    <col min="9474" max="9707" width="11.42578125" style="102"/>
    <col min="9708" max="9708" width="27.140625" style="102" customWidth="1"/>
    <col min="9709" max="9709" width="18" style="102" customWidth="1"/>
    <col min="9710" max="9710" width="28.28515625" style="102" customWidth="1"/>
    <col min="9711" max="9711" width="17.85546875" style="102" customWidth="1"/>
    <col min="9712" max="9712" width="18.7109375" style="102" customWidth="1"/>
    <col min="9713" max="9713" width="23.7109375" style="102" customWidth="1"/>
    <col min="9714" max="9714" width="21.5703125" style="102" customWidth="1"/>
    <col min="9715" max="9715" width="20" style="102" customWidth="1"/>
    <col min="9716" max="9716" width="3.5703125" style="102" customWidth="1"/>
    <col min="9717" max="9717" width="4.140625" style="102" customWidth="1"/>
    <col min="9718" max="9718" width="7.28515625" style="102" customWidth="1"/>
    <col min="9719" max="9719" width="47.5703125" style="102" customWidth="1"/>
    <col min="9720" max="9720" width="9.85546875" style="102" customWidth="1"/>
    <col min="9721" max="9721" width="7.140625" style="102" customWidth="1"/>
    <col min="9722" max="9722" width="40" style="102" customWidth="1"/>
    <col min="9723" max="9723" width="22.28515625" style="102" customWidth="1"/>
    <col min="9724" max="9725" width="13" style="102" customWidth="1"/>
    <col min="9726" max="9726" width="38.140625" style="102" customWidth="1"/>
    <col min="9727" max="9727" width="9.42578125" style="102" customWidth="1"/>
    <col min="9728" max="9728" width="8.5703125" style="102" customWidth="1"/>
    <col min="9729" max="9729" width="9.7109375" style="102" customWidth="1"/>
    <col min="9730" max="9963" width="11.42578125" style="102"/>
    <col min="9964" max="9964" width="27.140625" style="102" customWidth="1"/>
    <col min="9965" max="9965" width="18" style="102" customWidth="1"/>
    <col min="9966" max="9966" width="28.28515625" style="102" customWidth="1"/>
    <col min="9967" max="9967" width="17.85546875" style="102" customWidth="1"/>
    <col min="9968" max="9968" width="18.7109375" style="102" customWidth="1"/>
    <col min="9969" max="9969" width="23.7109375" style="102" customWidth="1"/>
    <col min="9970" max="9970" width="21.5703125" style="102" customWidth="1"/>
    <col min="9971" max="9971" width="20" style="102" customWidth="1"/>
    <col min="9972" max="9972" width="3.5703125" style="102" customWidth="1"/>
    <col min="9973" max="9973" width="4.140625" style="102" customWidth="1"/>
    <col min="9974" max="9974" width="7.28515625" style="102" customWidth="1"/>
    <col min="9975" max="9975" width="47.5703125" style="102" customWidth="1"/>
    <col min="9976" max="9976" width="9.85546875" style="102" customWidth="1"/>
    <col min="9977" max="9977" width="7.140625" style="102" customWidth="1"/>
    <col min="9978" max="9978" width="40" style="102" customWidth="1"/>
    <col min="9979" max="9979" width="22.28515625" style="102" customWidth="1"/>
    <col min="9980" max="9981" width="13" style="102" customWidth="1"/>
    <col min="9982" max="9982" width="38.140625" style="102" customWidth="1"/>
    <col min="9983" max="9983" width="9.42578125" style="102" customWidth="1"/>
    <col min="9984" max="9984" width="8.5703125" style="102" customWidth="1"/>
    <col min="9985" max="9985" width="9.7109375" style="102" customWidth="1"/>
    <col min="9986" max="10219" width="11.42578125" style="102"/>
    <col min="10220" max="10220" width="27.140625" style="102" customWidth="1"/>
    <col min="10221" max="10221" width="18" style="102" customWidth="1"/>
    <col min="10222" max="10222" width="28.28515625" style="102" customWidth="1"/>
    <col min="10223" max="10223" width="17.85546875" style="102" customWidth="1"/>
    <col min="10224" max="10224" width="18.7109375" style="102" customWidth="1"/>
    <col min="10225" max="10225" width="23.7109375" style="102" customWidth="1"/>
    <col min="10226" max="10226" width="21.5703125" style="102" customWidth="1"/>
    <col min="10227" max="10227" width="20" style="102" customWidth="1"/>
    <col min="10228" max="10228" width="3.5703125" style="102" customWidth="1"/>
    <col min="10229" max="10229" width="4.140625" style="102" customWidth="1"/>
    <col min="10230" max="10230" width="7.28515625" style="102" customWidth="1"/>
    <col min="10231" max="10231" width="47.5703125" style="102" customWidth="1"/>
    <col min="10232" max="10232" width="9.85546875" style="102" customWidth="1"/>
    <col min="10233" max="10233" width="7.140625" style="102" customWidth="1"/>
    <col min="10234" max="10234" width="40" style="102" customWidth="1"/>
    <col min="10235" max="10235" width="22.28515625" style="102" customWidth="1"/>
    <col min="10236" max="10237" width="13" style="102" customWidth="1"/>
    <col min="10238" max="10238" width="38.140625" style="102" customWidth="1"/>
    <col min="10239" max="10239" width="9.42578125" style="102" customWidth="1"/>
    <col min="10240" max="10240" width="8.5703125" style="102" customWidth="1"/>
    <col min="10241" max="10241" width="9.7109375" style="102" customWidth="1"/>
    <col min="10242" max="10475" width="11.42578125" style="102"/>
    <col min="10476" max="10476" width="27.140625" style="102" customWidth="1"/>
    <col min="10477" max="10477" width="18" style="102" customWidth="1"/>
    <col min="10478" max="10478" width="28.28515625" style="102" customWidth="1"/>
    <col min="10479" max="10479" width="17.85546875" style="102" customWidth="1"/>
    <col min="10480" max="10480" width="18.7109375" style="102" customWidth="1"/>
    <col min="10481" max="10481" width="23.7109375" style="102" customWidth="1"/>
    <col min="10482" max="10482" width="21.5703125" style="102" customWidth="1"/>
    <col min="10483" max="10483" width="20" style="102" customWidth="1"/>
    <col min="10484" max="10484" width="3.5703125" style="102" customWidth="1"/>
    <col min="10485" max="10485" width="4.140625" style="102" customWidth="1"/>
    <col min="10486" max="10486" width="7.28515625" style="102" customWidth="1"/>
    <col min="10487" max="10487" width="47.5703125" style="102" customWidth="1"/>
    <col min="10488" max="10488" width="9.85546875" style="102" customWidth="1"/>
    <col min="10489" max="10489" width="7.140625" style="102" customWidth="1"/>
    <col min="10490" max="10490" width="40" style="102" customWidth="1"/>
    <col min="10491" max="10491" width="22.28515625" style="102" customWidth="1"/>
    <col min="10492" max="10493" width="13" style="102" customWidth="1"/>
    <col min="10494" max="10494" width="38.140625" style="102" customWidth="1"/>
    <col min="10495" max="10495" width="9.42578125" style="102" customWidth="1"/>
    <col min="10496" max="10496" width="8.5703125" style="102" customWidth="1"/>
    <col min="10497" max="10497" width="9.7109375" style="102" customWidth="1"/>
    <col min="10498" max="10731" width="11.42578125" style="102"/>
    <col min="10732" max="10732" width="27.140625" style="102" customWidth="1"/>
    <col min="10733" max="10733" width="18" style="102" customWidth="1"/>
    <col min="10734" max="10734" width="28.28515625" style="102" customWidth="1"/>
    <col min="10735" max="10735" width="17.85546875" style="102" customWidth="1"/>
    <col min="10736" max="10736" width="18.7109375" style="102" customWidth="1"/>
    <col min="10737" max="10737" width="23.7109375" style="102" customWidth="1"/>
    <col min="10738" max="10738" width="21.5703125" style="102" customWidth="1"/>
    <col min="10739" max="10739" width="20" style="102" customWidth="1"/>
    <col min="10740" max="10740" width="3.5703125" style="102" customWidth="1"/>
    <col min="10741" max="10741" width="4.140625" style="102" customWidth="1"/>
    <col min="10742" max="10742" width="7.28515625" style="102" customWidth="1"/>
    <col min="10743" max="10743" width="47.5703125" style="102" customWidth="1"/>
    <col min="10744" max="10744" width="9.85546875" style="102" customWidth="1"/>
    <col min="10745" max="10745" width="7.140625" style="102" customWidth="1"/>
    <col min="10746" max="10746" width="40" style="102" customWidth="1"/>
    <col min="10747" max="10747" width="22.28515625" style="102" customWidth="1"/>
    <col min="10748" max="10749" width="13" style="102" customWidth="1"/>
    <col min="10750" max="10750" width="38.140625" style="102" customWidth="1"/>
    <col min="10751" max="10751" width="9.42578125" style="102" customWidth="1"/>
    <col min="10752" max="10752" width="8.5703125" style="102" customWidth="1"/>
    <col min="10753" max="10753" width="9.7109375" style="102" customWidth="1"/>
    <col min="10754" max="10987" width="11.42578125" style="102"/>
    <col min="10988" max="10988" width="27.140625" style="102" customWidth="1"/>
    <col min="10989" max="10989" width="18" style="102" customWidth="1"/>
    <col min="10990" max="10990" width="28.28515625" style="102" customWidth="1"/>
    <col min="10991" max="10991" width="17.85546875" style="102" customWidth="1"/>
    <col min="10992" max="10992" width="18.7109375" style="102" customWidth="1"/>
    <col min="10993" max="10993" width="23.7109375" style="102" customWidth="1"/>
    <col min="10994" max="10994" width="21.5703125" style="102" customWidth="1"/>
    <col min="10995" max="10995" width="20" style="102" customWidth="1"/>
    <col min="10996" max="10996" width="3.5703125" style="102" customWidth="1"/>
    <col min="10997" max="10997" width="4.140625" style="102" customWidth="1"/>
    <col min="10998" max="10998" width="7.28515625" style="102" customWidth="1"/>
    <col min="10999" max="10999" width="47.5703125" style="102" customWidth="1"/>
    <col min="11000" max="11000" width="9.85546875" style="102" customWidth="1"/>
    <col min="11001" max="11001" width="7.140625" style="102" customWidth="1"/>
    <col min="11002" max="11002" width="40" style="102" customWidth="1"/>
    <col min="11003" max="11003" width="22.28515625" style="102" customWidth="1"/>
    <col min="11004" max="11005" width="13" style="102" customWidth="1"/>
    <col min="11006" max="11006" width="38.140625" style="102" customWidth="1"/>
    <col min="11007" max="11007" width="9.42578125" style="102" customWidth="1"/>
    <col min="11008" max="11008" width="8.5703125" style="102" customWidth="1"/>
    <col min="11009" max="11009" width="9.7109375" style="102" customWidth="1"/>
    <col min="11010" max="11243" width="11.42578125" style="102"/>
    <col min="11244" max="11244" width="27.140625" style="102" customWidth="1"/>
    <col min="11245" max="11245" width="18" style="102" customWidth="1"/>
    <col min="11246" max="11246" width="28.28515625" style="102" customWidth="1"/>
    <col min="11247" max="11247" width="17.85546875" style="102" customWidth="1"/>
    <col min="11248" max="11248" width="18.7109375" style="102" customWidth="1"/>
    <col min="11249" max="11249" width="23.7109375" style="102" customWidth="1"/>
    <col min="11250" max="11250" width="21.5703125" style="102" customWidth="1"/>
    <col min="11251" max="11251" width="20" style="102" customWidth="1"/>
    <col min="11252" max="11252" width="3.5703125" style="102" customWidth="1"/>
    <col min="11253" max="11253" width="4.140625" style="102" customWidth="1"/>
    <col min="11254" max="11254" width="7.28515625" style="102" customWidth="1"/>
    <col min="11255" max="11255" width="47.5703125" style="102" customWidth="1"/>
    <col min="11256" max="11256" width="9.85546875" style="102" customWidth="1"/>
    <col min="11257" max="11257" width="7.140625" style="102" customWidth="1"/>
    <col min="11258" max="11258" width="40" style="102" customWidth="1"/>
    <col min="11259" max="11259" width="22.28515625" style="102" customWidth="1"/>
    <col min="11260" max="11261" width="13" style="102" customWidth="1"/>
    <col min="11262" max="11262" width="38.140625" style="102" customWidth="1"/>
    <col min="11263" max="11263" width="9.42578125" style="102" customWidth="1"/>
    <col min="11264" max="11264" width="8.5703125" style="102" customWidth="1"/>
    <col min="11265" max="11265" width="9.7109375" style="102" customWidth="1"/>
    <col min="11266" max="11499" width="11.42578125" style="102"/>
    <col min="11500" max="11500" width="27.140625" style="102" customWidth="1"/>
    <col min="11501" max="11501" width="18" style="102" customWidth="1"/>
    <col min="11502" max="11502" width="28.28515625" style="102" customWidth="1"/>
    <col min="11503" max="11503" width="17.85546875" style="102" customWidth="1"/>
    <col min="11504" max="11504" width="18.7109375" style="102" customWidth="1"/>
    <col min="11505" max="11505" width="23.7109375" style="102" customWidth="1"/>
    <col min="11506" max="11506" width="21.5703125" style="102" customWidth="1"/>
    <col min="11507" max="11507" width="20" style="102" customWidth="1"/>
    <col min="11508" max="11508" width="3.5703125" style="102" customWidth="1"/>
    <col min="11509" max="11509" width="4.140625" style="102" customWidth="1"/>
    <col min="11510" max="11510" width="7.28515625" style="102" customWidth="1"/>
    <col min="11511" max="11511" width="47.5703125" style="102" customWidth="1"/>
    <col min="11512" max="11512" width="9.85546875" style="102" customWidth="1"/>
    <col min="11513" max="11513" width="7.140625" style="102" customWidth="1"/>
    <col min="11514" max="11514" width="40" style="102" customWidth="1"/>
    <col min="11515" max="11515" width="22.28515625" style="102" customWidth="1"/>
    <col min="11516" max="11517" width="13" style="102" customWidth="1"/>
    <col min="11518" max="11518" width="38.140625" style="102" customWidth="1"/>
    <col min="11519" max="11519" width="9.42578125" style="102" customWidth="1"/>
    <col min="11520" max="11520" width="8.5703125" style="102" customWidth="1"/>
    <col min="11521" max="11521" width="9.7109375" style="102" customWidth="1"/>
    <col min="11522" max="11755" width="11.42578125" style="102"/>
    <col min="11756" max="11756" width="27.140625" style="102" customWidth="1"/>
    <col min="11757" max="11757" width="18" style="102" customWidth="1"/>
    <col min="11758" max="11758" width="28.28515625" style="102" customWidth="1"/>
    <col min="11759" max="11759" width="17.85546875" style="102" customWidth="1"/>
    <col min="11760" max="11760" width="18.7109375" style="102" customWidth="1"/>
    <col min="11761" max="11761" width="23.7109375" style="102" customWidth="1"/>
    <col min="11762" max="11762" width="21.5703125" style="102" customWidth="1"/>
    <col min="11763" max="11763" width="20" style="102" customWidth="1"/>
    <col min="11764" max="11764" width="3.5703125" style="102" customWidth="1"/>
    <col min="11765" max="11765" width="4.140625" style="102" customWidth="1"/>
    <col min="11766" max="11766" width="7.28515625" style="102" customWidth="1"/>
    <col min="11767" max="11767" width="47.5703125" style="102" customWidth="1"/>
    <col min="11768" max="11768" width="9.85546875" style="102" customWidth="1"/>
    <col min="11769" max="11769" width="7.140625" style="102" customWidth="1"/>
    <col min="11770" max="11770" width="40" style="102" customWidth="1"/>
    <col min="11771" max="11771" width="22.28515625" style="102" customWidth="1"/>
    <col min="11772" max="11773" width="13" style="102" customWidth="1"/>
    <col min="11774" max="11774" width="38.140625" style="102" customWidth="1"/>
    <col min="11775" max="11775" width="9.42578125" style="102" customWidth="1"/>
    <col min="11776" max="11776" width="8.5703125" style="102" customWidth="1"/>
    <col min="11777" max="11777" width="9.7109375" style="102" customWidth="1"/>
    <col min="11778" max="12011" width="11.42578125" style="102"/>
    <col min="12012" max="12012" width="27.140625" style="102" customWidth="1"/>
    <col min="12013" max="12013" width="18" style="102" customWidth="1"/>
    <col min="12014" max="12014" width="28.28515625" style="102" customWidth="1"/>
    <col min="12015" max="12015" width="17.85546875" style="102" customWidth="1"/>
    <col min="12016" max="12016" width="18.7109375" style="102" customWidth="1"/>
    <col min="12017" max="12017" width="23.7109375" style="102" customWidth="1"/>
    <col min="12018" max="12018" width="21.5703125" style="102" customWidth="1"/>
    <col min="12019" max="12019" width="20" style="102" customWidth="1"/>
    <col min="12020" max="12020" width="3.5703125" style="102" customWidth="1"/>
    <col min="12021" max="12021" width="4.140625" style="102" customWidth="1"/>
    <col min="12022" max="12022" width="7.28515625" style="102" customWidth="1"/>
    <col min="12023" max="12023" width="47.5703125" style="102" customWidth="1"/>
    <col min="12024" max="12024" width="9.85546875" style="102" customWidth="1"/>
    <col min="12025" max="12025" width="7.140625" style="102" customWidth="1"/>
    <col min="12026" max="12026" width="40" style="102" customWidth="1"/>
    <col min="12027" max="12027" width="22.28515625" style="102" customWidth="1"/>
    <col min="12028" max="12029" width="13" style="102" customWidth="1"/>
    <col min="12030" max="12030" width="38.140625" style="102" customWidth="1"/>
    <col min="12031" max="12031" width="9.42578125" style="102" customWidth="1"/>
    <col min="12032" max="12032" width="8.5703125" style="102" customWidth="1"/>
    <col min="12033" max="12033" width="9.7109375" style="102" customWidth="1"/>
    <col min="12034" max="12267" width="11.42578125" style="102"/>
    <col min="12268" max="12268" width="27.140625" style="102" customWidth="1"/>
    <col min="12269" max="12269" width="18" style="102" customWidth="1"/>
    <col min="12270" max="12270" width="28.28515625" style="102" customWidth="1"/>
    <col min="12271" max="12271" width="17.85546875" style="102" customWidth="1"/>
    <col min="12272" max="12272" width="18.7109375" style="102" customWidth="1"/>
    <col min="12273" max="12273" width="23.7109375" style="102" customWidth="1"/>
    <col min="12274" max="12274" width="21.5703125" style="102" customWidth="1"/>
    <col min="12275" max="12275" width="20" style="102" customWidth="1"/>
    <col min="12276" max="12276" width="3.5703125" style="102" customWidth="1"/>
    <col min="12277" max="12277" width="4.140625" style="102" customWidth="1"/>
    <col min="12278" max="12278" width="7.28515625" style="102" customWidth="1"/>
    <col min="12279" max="12279" width="47.5703125" style="102" customWidth="1"/>
    <col min="12280" max="12280" width="9.85546875" style="102" customWidth="1"/>
    <col min="12281" max="12281" width="7.140625" style="102" customWidth="1"/>
    <col min="12282" max="12282" width="40" style="102" customWidth="1"/>
    <col min="12283" max="12283" width="22.28515625" style="102" customWidth="1"/>
    <col min="12284" max="12285" width="13" style="102" customWidth="1"/>
    <col min="12286" max="12286" width="38.140625" style="102" customWidth="1"/>
    <col min="12287" max="12287" width="9.42578125" style="102" customWidth="1"/>
    <col min="12288" max="12288" width="8.5703125" style="102" customWidth="1"/>
    <col min="12289" max="12289" width="9.7109375" style="102" customWidth="1"/>
    <col min="12290" max="12523" width="11.42578125" style="102"/>
    <col min="12524" max="12524" width="27.140625" style="102" customWidth="1"/>
    <col min="12525" max="12525" width="18" style="102" customWidth="1"/>
    <col min="12526" max="12526" width="28.28515625" style="102" customWidth="1"/>
    <col min="12527" max="12527" width="17.85546875" style="102" customWidth="1"/>
    <col min="12528" max="12528" width="18.7109375" style="102" customWidth="1"/>
    <col min="12529" max="12529" width="23.7109375" style="102" customWidth="1"/>
    <col min="12530" max="12530" width="21.5703125" style="102" customWidth="1"/>
    <col min="12531" max="12531" width="20" style="102" customWidth="1"/>
    <col min="12532" max="12532" width="3.5703125" style="102" customWidth="1"/>
    <col min="12533" max="12533" width="4.140625" style="102" customWidth="1"/>
    <col min="12534" max="12534" width="7.28515625" style="102" customWidth="1"/>
    <col min="12535" max="12535" width="47.5703125" style="102" customWidth="1"/>
    <col min="12536" max="12536" width="9.85546875" style="102" customWidth="1"/>
    <col min="12537" max="12537" width="7.140625" style="102" customWidth="1"/>
    <col min="12538" max="12538" width="40" style="102" customWidth="1"/>
    <col min="12539" max="12539" width="22.28515625" style="102" customWidth="1"/>
    <col min="12540" max="12541" width="13" style="102" customWidth="1"/>
    <col min="12542" max="12542" width="38.140625" style="102" customWidth="1"/>
    <col min="12543" max="12543" width="9.42578125" style="102" customWidth="1"/>
    <col min="12544" max="12544" width="8.5703125" style="102" customWidth="1"/>
    <col min="12545" max="12545" width="9.7109375" style="102" customWidth="1"/>
    <col min="12546" max="12779" width="11.42578125" style="102"/>
    <col min="12780" max="12780" width="27.140625" style="102" customWidth="1"/>
    <col min="12781" max="12781" width="18" style="102" customWidth="1"/>
    <col min="12782" max="12782" width="28.28515625" style="102" customWidth="1"/>
    <col min="12783" max="12783" width="17.85546875" style="102" customWidth="1"/>
    <col min="12784" max="12784" width="18.7109375" style="102" customWidth="1"/>
    <col min="12785" max="12785" width="23.7109375" style="102" customWidth="1"/>
    <col min="12786" max="12786" width="21.5703125" style="102" customWidth="1"/>
    <col min="12787" max="12787" width="20" style="102" customWidth="1"/>
    <col min="12788" max="12788" width="3.5703125" style="102" customWidth="1"/>
    <col min="12789" max="12789" width="4.140625" style="102" customWidth="1"/>
    <col min="12790" max="12790" width="7.28515625" style="102" customWidth="1"/>
    <col min="12791" max="12791" width="47.5703125" style="102" customWidth="1"/>
    <col min="12792" max="12792" width="9.85546875" style="102" customWidth="1"/>
    <col min="12793" max="12793" width="7.140625" style="102" customWidth="1"/>
    <col min="12794" max="12794" width="40" style="102" customWidth="1"/>
    <col min="12795" max="12795" width="22.28515625" style="102" customWidth="1"/>
    <col min="12796" max="12797" width="13" style="102" customWidth="1"/>
    <col min="12798" max="12798" width="38.140625" style="102" customWidth="1"/>
    <col min="12799" max="12799" width="9.42578125" style="102" customWidth="1"/>
    <col min="12800" max="12800" width="8.5703125" style="102" customWidth="1"/>
    <col min="12801" max="12801" width="9.7109375" style="102" customWidth="1"/>
    <col min="12802" max="13035" width="11.42578125" style="102"/>
    <col min="13036" max="13036" width="27.140625" style="102" customWidth="1"/>
    <col min="13037" max="13037" width="18" style="102" customWidth="1"/>
    <col min="13038" max="13038" width="28.28515625" style="102" customWidth="1"/>
    <col min="13039" max="13039" width="17.85546875" style="102" customWidth="1"/>
    <col min="13040" max="13040" width="18.7109375" style="102" customWidth="1"/>
    <col min="13041" max="13041" width="23.7109375" style="102" customWidth="1"/>
    <col min="13042" max="13042" width="21.5703125" style="102" customWidth="1"/>
    <col min="13043" max="13043" width="20" style="102" customWidth="1"/>
    <col min="13044" max="13044" width="3.5703125" style="102" customWidth="1"/>
    <col min="13045" max="13045" width="4.140625" style="102" customWidth="1"/>
    <col min="13046" max="13046" width="7.28515625" style="102" customWidth="1"/>
    <col min="13047" max="13047" width="47.5703125" style="102" customWidth="1"/>
    <col min="13048" max="13048" width="9.85546875" style="102" customWidth="1"/>
    <col min="13049" max="13049" width="7.140625" style="102" customWidth="1"/>
    <col min="13050" max="13050" width="40" style="102" customWidth="1"/>
    <col min="13051" max="13051" width="22.28515625" style="102" customWidth="1"/>
    <col min="13052" max="13053" width="13" style="102" customWidth="1"/>
    <col min="13054" max="13054" width="38.140625" style="102" customWidth="1"/>
    <col min="13055" max="13055" width="9.42578125" style="102" customWidth="1"/>
    <col min="13056" max="13056" width="8.5703125" style="102" customWidth="1"/>
    <col min="13057" max="13057" width="9.7109375" style="102" customWidth="1"/>
    <col min="13058" max="13291" width="11.42578125" style="102"/>
    <col min="13292" max="13292" width="27.140625" style="102" customWidth="1"/>
    <col min="13293" max="13293" width="18" style="102" customWidth="1"/>
    <col min="13294" max="13294" width="28.28515625" style="102" customWidth="1"/>
    <col min="13295" max="13295" width="17.85546875" style="102" customWidth="1"/>
    <col min="13296" max="13296" width="18.7109375" style="102" customWidth="1"/>
    <col min="13297" max="13297" width="23.7109375" style="102" customWidth="1"/>
    <col min="13298" max="13298" width="21.5703125" style="102" customWidth="1"/>
    <col min="13299" max="13299" width="20" style="102" customWidth="1"/>
    <col min="13300" max="13300" width="3.5703125" style="102" customWidth="1"/>
    <col min="13301" max="13301" width="4.140625" style="102" customWidth="1"/>
    <col min="13302" max="13302" width="7.28515625" style="102" customWidth="1"/>
    <col min="13303" max="13303" width="47.5703125" style="102" customWidth="1"/>
    <col min="13304" max="13304" width="9.85546875" style="102" customWidth="1"/>
    <col min="13305" max="13305" width="7.140625" style="102" customWidth="1"/>
    <col min="13306" max="13306" width="40" style="102" customWidth="1"/>
    <col min="13307" max="13307" width="22.28515625" style="102" customWidth="1"/>
    <col min="13308" max="13309" width="13" style="102" customWidth="1"/>
    <col min="13310" max="13310" width="38.140625" style="102" customWidth="1"/>
    <col min="13311" max="13311" width="9.42578125" style="102" customWidth="1"/>
    <col min="13312" max="13312" width="8.5703125" style="102" customWidth="1"/>
    <col min="13313" max="13313" width="9.7109375" style="102" customWidth="1"/>
    <col min="13314" max="13547" width="11.42578125" style="102"/>
    <col min="13548" max="13548" width="27.140625" style="102" customWidth="1"/>
    <col min="13549" max="13549" width="18" style="102" customWidth="1"/>
    <col min="13550" max="13550" width="28.28515625" style="102" customWidth="1"/>
    <col min="13551" max="13551" width="17.85546875" style="102" customWidth="1"/>
    <col min="13552" max="13552" width="18.7109375" style="102" customWidth="1"/>
    <col min="13553" max="13553" width="23.7109375" style="102" customWidth="1"/>
    <col min="13554" max="13554" width="21.5703125" style="102" customWidth="1"/>
    <col min="13555" max="13555" width="20" style="102" customWidth="1"/>
    <col min="13556" max="13556" width="3.5703125" style="102" customWidth="1"/>
    <col min="13557" max="13557" width="4.140625" style="102" customWidth="1"/>
    <col min="13558" max="13558" width="7.28515625" style="102" customWidth="1"/>
    <col min="13559" max="13559" width="47.5703125" style="102" customWidth="1"/>
    <col min="13560" max="13560" width="9.85546875" style="102" customWidth="1"/>
    <col min="13561" max="13561" width="7.140625" style="102" customWidth="1"/>
    <col min="13562" max="13562" width="40" style="102" customWidth="1"/>
    <col min="13563" max="13563" width="22.28515625" style="102" customWidth="1"/>
    <col min="13564" max="13565" width="13" style="102" customWidth="1"/>
    <col min="13566" max="13566" width="38.140625" style="102" customWidth="1"/>
    <col min="13567" max="13567" width="9.42578125" style="102" customWidth="1"/>
    <col min="13568" max="13568" width="8.5703125" style="102" customWidth="1"/>
    <col min="13569" max="13569" width="9.7109375" style="102" customWidth="1"/>
    <col min="13570" max="13803" width="11.42578125" style="102"/>
    <col min="13804" max="13804" width="27.140625" style="102" customWidth="1"/>
    <col min="13805" max="13805" width="18" style="102" customWidth="1"/>
    <col min="13806" max="13806" width="28.28515625" style="102" customWidth="1"/>
    <col min="13807" max="13807" width="17.85546875" style="102" customWidth="1"/>
    <col min="13808" max="13808" width="18.7109375" style="102" customWidth="1"/>
    <col min="13809" max="13809" width="23.7109375" style="102" customWidth="1"/>
    <col min="13810" max="13810" width="21.5703125" style="102" customWidth="1"/>
    <col min="13811" max="13811" width="20" style="102" customWidth="1"/>
    <col min="13812" max="13812" width="3.5703125" style="102" customWidth="1"/>
    <col min="13813" max="13813" width="4.140625" style="102" customWidth="1"/>
    <col min="13814" max="13814" width="7.28515625" style="102" customWidth="1"/>
    <col min="13815" max="13815" width="47.5703125" style="102" customWidth="1"/>
    <col min="13816" max="13816" width="9.85546875" style="102" customWidth="1"/>
    <col min="13817" max="13817" width="7.140625" style="102" customWidth="1"/>
    <col min="13818" max="13818" width="40" style="102" customWidth="1"/>
    <col min="13819" max="13819" width="22.28515625" style="102" customWidth="1"/>
    <col min="13820" max="13821" width="13" style="102" customWidth="1"/>
    <col min="13822" max="13822" width="38.140625" style="102" customWidth="1"/>
    <col min="13823" max="13823" width="9.42578125" style="102" customWidth="1"/>
    <col min="13824" max="13824" width="8.5703125" style="102" customWidth="1"/>
    <col min="13825" max="13825" width="9.7109375" style="102" customWidth="1"/>
    <col min="13826" max="14059" width="11.42578125" style="102"/>
    <col min="14060" max="14060" width="27.140625" style="102" customWidth="1"/>
    <col min="14061" max="14061" width="18" style="102" customWidth="1"/>
    <col min="14062" max="14062" width="28.28515625" style="102" customWidth="1"/>
    <col min="14063" max="14063" width="17.85546875" style="102" customWidth="1"/>
    <col min="14064" max="14064" width="18.7109375" style="102" customWidth="1"/>
    <col min="14065" max="14065" width="23.7109375" style="102" customWidth="1"/>
    <col min="14066" max="14066" width="21.5703125" style="102" customWidth="1"/>
    <col min="14067" max="14067" width="20" style="102" customWidth="1"/>
    <col min="14068" max="14068" width="3.5703125" style="102" customWidth="1"/>
    <col min="14069" max="14069" width="4.140625" style="102" customWidth="1"/>
    <col min="14070" max="14070" width="7.28515625" style="102" customWidth="1"/>
    <col min="14071" max="14071" width="47.5703125" style="102" customWidth="1"/>
    <col min="14072" max="14072" width="9.85546875" style="102" customWidth="1"/>
    <col min="14073" max="14073" width="7.140625" style="102" customWidth="1"/>
    <col min="14074" max="14074" width="40" style="102" customWidth="1"/>
    <col min="14075" max="14075" width="22.28515625" style="102" customWidth="1"/>
    <col min="14076" max="14077" width="13" style="102" customWidth="1"/>
    <col min="14078" max="14078" width="38.140625" style="102" customWidth="1"/>
    <col min="14079" max="14079" width="9.42578125" style="102" customWidth="1"/>
    <col min="14080" max="14080" width="8.5703125" style="102" customWidth="1"/>
    <col min="14081" max="14081" width="9.7109375" style="102" customWidth="1"/>
    <col min="14082" max="14315" width="11.42578125" style="102"/>
    <col min="14316" max="14316" width="27.140625" style="102" customWidth="1"/>
    <col min="14317" max="14317" width="18" style="102" customWidth="1"/>
    <col min="14318" max="14318" width="28.28515625" style="102" customWidth="1"/>
    <col min="14319" max="14319" width="17.85546875" style="102" customWidth="1"/>
    <col min="14320" max="14320" width="18.7109375" style="102" customWidth="1"/>
    <col min="14321" max="14321" width="23.7109375" style="102" customWidth="1"/>
    <col min="14322" max="14322" width="21.5703125" style="102" customWidth="1"/>
    <col min="14323" max="14323" width="20" style="102" customWidth="1"/>
    <col min="14324" max="14324" width="3.5703125" style="102" customWidth="1"/>
    <col min="14325" max="14325" width="4.140625" style="102" customWidth="1"/>
    <col min="14326" max="14326" width="7.28515625" style="102" customWidth="1"/>
    <col min="14327" max="14327" width="47.5703125" style="102" customWidth="1"/>
    <col min="14328" max="14328" width="9.85546875" style="102" customWidth="1"/>
    <col min="14329" max="14329" width="7.140625" style="102" customWidth="1"/>
    <col min="14330" max="14330" width="40" style="102" customWidth="1"/>
    <col min="14331" max="14331" width="22.28515625" style="102" customWidth="1"/>
    <col min="14332" max="14333" width="13" style="102" customWidth="1"/>
    <col min="14334" max="14334" width="38.140625" style="102" customWidth="1"/>
    <col min="14335" max="14335" width="9.42578125" style="102" customWidth="1"/>
    <col min="14336" max="14336" width="8.5703125" style="102" customWidth="1"/>
    <col min="14337" max="14337" width="9.7109375" style="102" customWidth="1"/>
    <col min="14338" max="14571" width="11.42578125" style="102"/>
    <col min="14572" max="14572" width="27.140625" style="102" customWidth="1"/>
    <col min="14573" max="14573" width="18" style="102" customWidth="1"/>
    <col min="14574" max="14574" width="28.28515625" style="102" customWidth="1"/>
    <col min="14575" max="14575" width="17.85546875" style="102" customWidth="1"/>
    <col min="14576" max="14576" width="18.7109375" style="102" customWidth="1"/>
    <col min="14577" max="14577" width="23.7109375" style="102" customWidth="1"/>
    <col min="14578" max="14578" width="21.5703125" style="102" customWidth="1"/>
    <col min="14579" max="14579" width="20" style="102" customWidth="1"/>
    <col min="14580" max="14580" width="3.5703125" style="102" customWidth="1"/>
    <col min="14581" max="14581" width="4.140625" style="102" customWidth="1"/>
    <col min="14582" max="14582" width="7.28515625" style="102" customWidth="1"/>
    <col min="14583" max="14583" width="47.5703125" style="102" customWidth="1"/>
    <col min="14584" max="14584" width="9.85546875" style="102" customWidth="1"/>
    <col min="14585" max="14585" width="7.140625" style="102" customWidth="1"/>
    <col min="14586" max="14586" width="40" style="102" customWidth="1"/>
    <col min="14587" max="14587" width="22.28515625" style="102" customWidth="1"/>
    <col min="14588" max="14589" width="13" style="102" customWidth="1"/>
    <col min="14590" max="14590" width="38.140625" style="102" customWidth="1"/>
    <col min="14591" max="14591" width="9.42578125" style="102" customWidth="1"/>
    <col min="14592" max="14592" width="8.5703125" style="102" customWidth="1"/>
    <col min="14593" max="14593" width="9.7109375" style="102" customWidth="1"/>
    <col min="14594" max="14827" width="11.42578125" style="102"/>
    <col min="14828" max="14828" width="27.140625" style="102" customWidth="1"/>
    <col min="14829" max="14829" width="18" style="102" customWidth="1"/>
    <col min="14830" max="14830" width="28.28515625" style="102" customWidth="1"/>
    <col min="14831" max="14831" width="17.85546875" style="102" customWidth="1"/>
    <col min="14832" max="14832" width="18.7109375" style="102" customWidth="1"/>
    <col min="14833" max="14833" width="23.7109375" style="102" customWidth="1"/>
    <col min="14834" max="14834" width="21.5703125" style="102" customWidth="1"/>
    <col min="14835" max="14835" width="20" style="102" customWidth="1"/>
    <col min="14836" max="14836" width="3.5703125" style="102" customWidth="1"/>
    <col min="14837" max="14837" width="4.140625" style="102" customWidth="1"/>
    <col min="14838" max="14838" width="7.28515625" style="102" customWidth="1"/>
    <col min="14839" max="14839" width="47.5703125" style="102" customWidth="1"/>
    <col min="14840" max="14840" width="9.85546875" style="102" customWidth="1"/>
    <col min="14841" max="14841" width="7.140625" style="102" customWidth="1"/>
    <col min="14842" max="14842" width="40" style="102" customWidth="1"/>
    <col min="14843" max="14843" width="22.28515625" style="102" customWidth="1"/>
    <col min="14844" max="14845" width="13" style="102" customWidth="1"/>
    <col min="14846" max="14846" width="38.140625" style="102" customWidth="1"/>
    <col min="14847" max="14847" width="9.42578125" style="102" customWidth="1"/>
    <col min="14848" max="14848" width="8.5703125" style="102" customWidth="1"/>
    <col min="14849" max="14849" width="9.7109375" style="102" customWidth="1"/>
    <col min="14850" max="15083" width="11.42578125" style="102"/>
    <col min="15084" max="15084" width="27.140625" style="102" customWidth="1"/>
    <col min="15085" max="15085" width="18" style="102" customWidth="1"/>
    <col min="15086" max="15086" width="28.28515625" style="102" customWidth="1"/>
    <col min="15087" max="15087" width="17.85546875" style="102" customWidth="1"/>
    <col min="15088" max="15088" width="18.7109375" style="102" customWidth="1"/>
    <col min="15089" max="15089" width="23.7109375" style="102" customWidth="1"/>
    <col min="15090" max="15090" width="21.5703125" style="102" customWidth="1"/>
    <col min="15091" max="15091" width="20" style="102" customWidth="1"/>
    <col min="15092" max="15092" width="3.5703125" style="102" customWidth="1"/>
    <col min="15093" max="15093" width="4.140625" style="102" customWidth="1"/>
    <col min="15094" max="15094" width="7.28515625" style="102" customWidth="1"/>
    <col min="15095" max="15095" width="47.5703125" style="102" customWidth="1"/>
    <col min="15096" max="15096" width="9.85546875" style="102" customWidth="1"/>
    <col min="15097" max="15097" width="7.140625" style="102" customWidth="1"/>
    <col min="15098" max="15098" width="40" style="102" customWidth="1"/>
    <col min="15099" max="15099" width="22.28515625" style="102" customWidth="1"/>
    <col min="15100" max="15101" width="13" style="102" customWidth="1"/>
    <col min="15102" max="15102" width="38.140625" style="102" customWidth="1"/>
    <col min="15103" max="15103" width="9.42578125" style="102" customWidth="1"/>
    <col min="15104" max="15104" width="8.5703125" style="102" customWidth="1"/>
    <col min="15105" max="15105" width="9.7109375" style="102" customWidth="1"/>
    <col min="15106" max="15339" width="11.42578125" style="102"/>
    <col min="15340" max="15340" width="27.140625" style="102" customWidth="1"/>
    <col min="15341" max="15341" width="18" style="102" customWidth="1"/>
    <col min="15342" max="15342" width="28.28515625" style="102" customWidth="1"/>
    <col min="15343" max="15343" width="17.85546875" style="102" customWidth="1"/>
    <col min="15344" max="15344" width="18.7109375" style="102" customWidth="1"/>
    <col min="15345" max="15345" width="23.7109375" style="102" customWidth="1"/>
    <col min="15346" max="15346" width="21.5703125" style="102" customWidth="1"/>
    <col min="15347" max="15347" width="20" style="102" customWidth="1"/>
    <col min="15348" max="15348" width="3.5703125" style="102" customWidth="1"/>
    <col min="15349" max="15349" width="4.140625" style="102" customWidth="1"/>
    <col min="15350" max="15350" width="7.28515625" style="102" customWidth="1"/>
    <col min="15351" max="15351" width="47.5703125" style="102" customWidth="1"/>
    <col min="15352" max="15352" width="9.85546875" style="102" customWidth="1"/>
    <col min="15353" max="15353" width="7.140625" style="102" customWidth="1"/>
    <col min="15354" max="15354" width="40" style="102" customWidth="1"/>
    <col min="15355" max="15355" width="22.28515625" style="102" customWidth="1"/>
    <col min="15356" max="15357" width="13" style="102" customWidth="1"/>
    <col min="15358" max="15358" width="38.140625" style="102" customWidth="1"/>
    <col min="15359" max="15359" width="9.42578125" style="102" customWidth="1"/>
    <col min="15360" max="15360" width="8.5703125" style="102" customWidth="1"/>
    <col min="15361" max="15361" width="9.7109375" style="102" customWidth="1"/>
    <col min="15362" max="15595" width="11.42578125" style="102"/>
    <col min="15596" max="15596" width="27.140625" style="102" customWidth="1"/>
    <col min="15597" max="15597" width="18" style="102" customWidth="1"/>
    <col min="15598" max="15598" width="28.28515625" style="102" customWidth="1"/>
    <col min="15599" max="15599" width="17.85546875" style="102" customWidth="1"/>
    <col min="15600" max="15600" width="18.7109375" style="102" customWidth="1"/>
    <col min="15601" max="15601" width="23.7109375" style="102" customWidth="1"/>
    <col min="15602" max="15602" width="21.5703125" style="102" customWidth="1"/>
    <col min="15603" max="15603" width="20" style="102" customWidth="1"/>
    <col min="15604" max="15604" width="3.5703125" style="102" customWidth="1"/>
    <col min="15605" max="15605" width="4.140625" style="102" customWidth="1"/>
    <col min="15606" max="15606" width="7.28515625" style="102" customWidth="1"/>
    <col min="15607" max="15607" width="47.5703125" style="102" customWidth="1"/>
    <col min="15608" max="15608" width="9.85546875" style="102" customWidth="1"/>
    <col min="15609" max="15609" width="7.140625" style="102" customWidth="1"/>
    <col min="15610" max="15610" width="40" style="102" customWidth="1"/>
    <col min="15611" max="15611" width="22.28515625" style="102" customWidth="1"/>
    <col min="15612" max="15613" width="13" style="102" customWidth="1"/>
    <col min="15614" max="15614" width="38.140625" style="102" customWidth="1"/>
    <col min="15615" max="15615" width="9.42578125" style="102" customWidth="1"/>
    <col min="15616" max="15616" width="8.5703125" style="102" customWidth="1"/>
    <col min="15617" max="15617" width="9.7109375" style="102" customWidth="1"/>
    <col min="15618" max="15851" width="11.42578125" style="102"/>
    <col min="15852" max="15852" width="27.140625" style="102" customWidth="1"/>
    <col min="15853" max="15853" width="18" style="102" customWidth="1"/>
    <col min="15854" max="15854" width="28.28515625" style="102" customWidth="1"/>
    <col min="15855" max="15855" width="17.85546875" style="102" customWidth="1"/>
    <col min="15856" max="15856" width="18.7109375" style="102" customWidth="1"/>
    <col min="15857" max="15857" width="23.7109375" style="102" customWidth="1"/>
    <col min="15858" max="15858" width="21.5703125" style="102" customWidth="1"/>
    <col min="15859" max="15859" width="20" style="102" customWidth="1"/>
    <col min="15860" max="15860" width="3.5703125" style="102" customWidth="1"/>
    <col min="15861" max="15861" width="4.140625" style="102" customWidth="1"/>
    <col min="15862" max="15862" width="7.28515625" style="102" customWidth="1"/>
    <col min="15863" max="15863" width="47.5703125" style="102" customWidth="1"/>
    <col min="15864" max="15864" width="9.85546875" style="102" customWidth="1"/>
    <col min="15865" max="15865" width="7.140625" style="102" customWidth="1"/>
    <col min="15866" max="15866" width="40" style="102" customWidth="1"/>
    <col min="15867" max="15867" width="22.28515625" style="102" customWidth="1"/>
    <col min="15868" max="15869" width="13" style="102" customWidth="1"/>
    <col min="15870" max="15870" width="38.140625" style="102" customWidth="1"/>
    <col min="15871" max="15871" width="9.42578125" style="102" customWidth="1"/>
    <col min="15872" max="15872" width="8.5703125" style="102" customWidth="1"/>
    <col min="15873" max="15873" width="9.7109375" style="102" customWidth="1"/>
    <col min="15874" max="16107" width="11.42578125" style="102"/>
    <col min="16108" max="16108" width="27.140625" style="102" customWidth="1"/>
    <col min="16109" max="16109" width="18" style="102" customWidth="1"/>
    <col min="16110" max="16110" width="28.28515625" style="102" customWidth="1"/>
    <col min="16111" max="16111" width="17.85546875" style="102" customWidth="1"/>
    <col min="16112" max="16112" width="18.7109375" style="102" customWidth="1"/>
    <col min="16113" max="16113" width="23.7109375" style="102" customWidth="1"/>
    <col min="16114" max="16114" width="21.5703125" style="102" customWidth="1"/>
    <col min="16115" max="16115" width="20" style="102" customWidth="1"/>
    <col min="16116" max="16116" width="3.5703125" style="102" customWidth="1"/>
    <col min="16117" max="16117" width="4.140625" style="102" customWidth="1"/>
    <col min="16118" max="16118" width="7.28515625" style="102" customWidth="1"/>
    <col min="16119" max="16119" width="47.5703125" style="102" customWidth="1"/>
    <col min="16120" max="16120" width="9.85546875" style="102" customWidth="1"/>
    <col min="16121" max="16121" width="7.140625" style="102" customWidth="1"/>
    <col min="16122" max="16122" width="40" style="102" customWidth="1"/>
    <col min="16123" max="16123" width="22.28515625" style="102" customWidth="1"/>
    <col min="16124" max="16125" width="13" style="102" customWidth="1"/>
    <col min="16126" max="16126" width="38.140625" style="102" customWidth="1"/>
    <col min="16127" max="16127" width="9.42578125" style="102" customWidth="1"/>
    <col min="16128" max="16128" width="8.5703125" style="102" customWidth="1"/>
    <col min="16129" max="16129" width="9.7109375" style="102" customWidth="1"/>
    <col min="16130" max="16384" width="11.42578125" style="102"/>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3" spans="1:14" ht="15" x14ac:dyDescent="0.25"/>
    <row r="4" spans="1:14" ht="15" x14ac:dyDescent="0.25"/>
    <row r="5" spans="1:14" ht="39" customHeight="1" x14ac:dyDescent="0.25">
      <c r="A5" s="1172" t="s">
        <v>523</v>
      </c>
      <c r="B5" s="1172"/>
      <c r="C5" s="1173" t="s">
        <v>548</v>
      </c>
      <c r="D5" s="1173"/>
      <c r="E5" s="1173"/>
      <c r="F5" s="1173"/>
    </row>
    <row r="6" spans="1:14" ht="28.5" customHeight="1" x14ac:dyDescent="0.25"/>
    <row r="7" spans="1:14" ht="61.5" customHeight="1" x14ac:dyDescent="0.25">
      <c r="B7" s="102"/>
      <c r="C7" s="1367" t="s">
        <v>262</v>
      </c>
      <c r="D7" s="1367"/>
      <c r="E7" s="1367"/>
      <c r="F7" s="1367"/>
      <c r="G7" s="1368" t="s">
        <v>263</v>
      </c>
      <c r="H7" s="1368"/>
      <c r="I7" s="1368"/>
      <c r="J7" s="1368"/>
      <c r="K7" s="1369" t="s">
        <v>264</v>
      </c>
      <c r="L7" s="1369"/>
      <c r="M7" s="1369"/>
      <c r="N7" s="1369"/>
    </row>
    <row r="8" spans="1:14" ht="48" customHeight="1" x14ac:dyDescent="0.25">
      <c r="A8" s="1363" t="s">
        <v>119</v>
      </c>
      <c r="B8" s="1365" t="s">
        <v>265</v>
      </c>
      <c r="C8" s="1365" t="s">
        <v>266</v>
      </c>
      <c r="D8" s="1365"/>
      <c r="E8" s="1365" t="s">
        <v>267</v>
      </c>
      <c r="F8" s="1365" t="s">
        <v>268</v>
      </c>
      <c r="G8" s="1358" t="s">
        <v>269</v>
      </c>
      <c r="H8" s="1360" t="s">
        <v>270</v>
      </c>
      <c r="I8" s="1361"/>
      <c r="J8" s="1359" t="s">
        <v>271</v>
      </c>
      <c r="K8" s="107" t="s">
        <v>272</v>
      </c>
      <c r="L8" s="1352" t="s">
        <v>273</v>
      </c>
      <c r="M8" s="1352" t="s">
        <v>274</v>
      </c>
      <c r="N8" s="1352" t="s">
        <v>275</v>
      </c>
    </row>
    <row r="9" spans="1:14" ht="32.450000000000003" customHeight="1" x14ac:dyDescent="0.25">
      <c r="A9" s="1364"/>
      <c r="B9" s="1365"/>
      <c r="C9" s="108" t="s">
        <v>276</v>
      </c>
      <c r="D9" s="108" t="s">
        <v>277</v>
      </c>
      <c r="E9" s="1365"/>
      <c r="F9" s="1366"/>
      <c r="G9" s="1359"/>
      <c r="H9" s="109" t="s">
        <v>276</v>
      </c>
      <c r="I9" s="109" t="s">
        <v>277</v>
      </c>
      <c r="J9" s="1362"/>
      <c r="K9" s="107" t="s">
        <v>278</v>
      </c>
      <c r="L9" s="1352"/>
      <c r="M9" s="1352"/>
      <c r="N9" s="1352"/>
    </row>
    <row r="10" spans="1:14" ht="61.5" customHeight="1" x14ac:dyDescent="0.25">
      <c r="A10" s="1329">
        <v>1</v>
      </c>
      <c r="B10" s="1332" t="s">
        <v>549</v>
      </c>
      <c r="C10" s="1341"/>
      <c r="D10" s="1341" t="s">
        <v>74</v>
      </c>
      <c r="E10" s="1353" t="s">
        <v>2107</v>
      </c>
      <c r="F10" s="1341" t="s">
        <v>550</v>
      </c>
      <c r="G10" s="112" t="s">
        <v>551</v>
      </c>
      <c r="H10" s="113" t="s">
        <v>74</v>
      </c>
      <c r="I10" s="113"/>
      <c r="J10" s="110" t="s">
        <v>552</v>
      </c>
      <c r="K10" s="112" t="s">
        <v>553</v>
      </c>
      <c r="L10" s="114">
        <v>1</v>
      </c>
      <c r="M10" s="112" t="s">
        <v>554</v>
      </c>
      <c r="N10" s="112" t="s">
        <v>555</v>
      </c>
    </row>
    <row r="11" spans="1:14" ht="75" x14ac:dyDescent="0.25">
      <c r="A11" s="1330"/>
      <c r="B11" s="1345"/>
      <c r="C11" s="1341"/>
      <c r="D11" s="1341"/>
      <c r="E11" s="1341"/>
      <c r="F11" s="1341"/>
      <c r="G11" s="1354" t="s">
        <v>556</v>
      </c>
      <c r="H11" s="1355" t="s">
        <v>74</v>
      </c>
      <c r="I11" s="1355"/>
      <c r="J11" s="1356" t="s">
        <v>557</v>
      </c>
      <c r="K11" s="112" t="s">
        <v>558</v>
      </c>
      <c r="L11" s="114">
        <v>1</v>
      </c>
      <c r="M11" s="112" t="s">
        <v>559</v>
      </c>
      <c r="N11" s="112" t="s">
        <v>560</v>
      </c>
    </row>
    <row r="12" spans="1:14" ht="90" x14ac:dyDescent="0.25">
      <c r="A12" s="1330"/>
      <c r="B12" s="1345"/>
      <c r="C12" s="1341"/>
      <c r="D12" s="1341"/>
      <c r="E12" s="1341"/>
      <c r="F12" s="1341"/>
      <c r="G12" s="1354"/>
      <c r="H12" s="1355"/>
      <c r="I12" s="1355"/>
      <c r="J12" s="1357"/>
      <c r="K12" s="112" t="s">
        <v>561</v>
      </c>
      <c r="L12" s="114">
        <v>1</v>
      </c>
      <c r="M12" s="112" t="s">
        <v>562</v>
      </c>
      <c r="N12" s="112" t="s">
        <v>563</v>
      </c>
    </row>
    <row r="13" spans="1:14" ht="90" x14ac:dyDescent="0.25">
      <c r="A13" s="1330"/>
      <c r="B13" s="1345"/>
      <c r="C13" s="1341"/>
      <c r="D13" s="1341"/>
      <c r="E13" s="1341"/>
      <c r="F13" s="1341"/>
      <c r="G13" s="112" t="s">
        <v>564</v>
      </c>
      <c r="H13" s="113" t="s">
        <v>74</v>
      </c>
      <c r="I13" s="113"/>
      <c r="J13" s="115" t="s">
        <v>565</v>
      </c>
      <c r="K13" s="112" t="s">
        <v>566</v>
      </c>
      <c r="L13" s="116">
        <v>1</v>
      </c>
      <c r="M13" s="112" t="s">
        <v>567</v>
      </c>
      <c r="N13" s="112" t="s">
        <v>568</v>
      </c>
    </row>
    <row r="14" spans="1:14" ht="61.5" customHeight="1" x14ac:dyDescent="0.25">
      <c r="A14" s="1330"/>
      <c r="B14" s="1345"/>
      <c r="C14" s="1341"/>
      <c r="D14" s="1341"/>
      <c r="E14" s="1341"/>
      <c r="F14" s="1341"/>
      <c r="G14" s="1332" t="s">
        <v>569</v>
      </c>
      <c r="H14" s="1334" t="s">
        <v>74</v>
      </c>
      <c r="I14" s="1334"/>
      <c r="J14" s="1329" t="s">
        <v>570</v>
      </c>
      <c r="K14" s="1332" t="s">
        <v>571</v>
      </c>
      <c r="L14" s="1163">
        <v>1</v>
      </c>
      <c r="M14" s="1332" t="s">
        <v>572</v>
      </c>
      <c r="N14" s="1332" t="s">
        <v>573</v>
      </c>
    </row>
    <row r="15" spans="1:14" ht="61.5" customHeight="1" x14ac:dyDescent="0.25">
      <c r="A15" s="1331"/>
      <c r="B15" s="1333"/>
      <c r="C15" s="1341"/>
      <c r="D15" s="1341"/>
      <c r="E15" s="1341"/>
      <c r="F15" s="1341"/>
      <c r="G15" s="1345"/>
      <c r="H15" s="1335"/>
      <c r="I15" s="1335"/>
      <c r="J15" s="1331"/>
      <c r="K15" s="1345"/>
      <c r="L15" s="1331"/>
      <c r="M15" s="1333"/>
      <c r="N15" s="1345"/>
    </row>
    <row r="16" spans="1:14" ht="61.5" customHeight="1" x14ac:dyDescent="0.25">
      <c r="A16" s="1329">
        <v>2</v>
      </c>
      <c r="B16" s="1329" t="s">
        <v>574</v>
      </c>
      <c r="C16" s="1341"/>
      <c r="D16" s="1341" t="s">
        <v>74</v>
      </c>
      <c r="E16" s="1341" t="s">
        <v>575</v>
      </c>
      <c r="F16" s="1350"/>
      <c r="G16" s="112" t="s">
        <v>576</v>
      </c>
      <c r="H16" s="113" t="s">
        <v>74</v>
      </c>
      <c r="I16" s="113"/>
      <c r="J16" s="117" t="s">
        <v>577</v>
      </c>
      <c r="K16" s="112" t="s">
        <v>578</v>
      </c>
      <c r="L16" s="114">
        <v>1</v>
      </c>
      <c r="M16" s="112" t="s">
        <v>579</v>
      </c>
      <c r="N16" s="118" t="s">
        <v>580</v>
      </c>
    </row>
    <row r="17" spans="1:14" ht="61.5" customHeight="1" x14ac:dyDescent="0.25">
      <c r="A17" s="1330"/>
      <c r="B17" s="1330"/>
      <c r="C17" s="1341"/>
      <c r="D17" s="1341"/>
      <c r="E17" s="1341"/>
      <c r="F17" s="1350"/>
      <c r="G17" s="112" t="s">
        <v>581</v>
      </c>
      <c r="H17" s="113" t="s">
        <v>74</v>
      </c>
      <c r="I17" s="113"/>
      <c r="J17" s="117" t="s">
        <v>582</v>
      </c>
      <c r="K17" s="112" t="s">
        <v>583</v>
      </c>
      <c r="L17" s="114">
        <v>1</v>
      </c>
      <c r="M17" s="112" t="s">
        <v>584</v>
      </c>
      <c r="N17" s="117" t="s">
        <v>585</v>
      </c>
    </row>
    <row r="18" spans="1:14" ht="75" x14ac:dyDescent="0.25">
      <c r="A18" s="1330"/>
      <c r="B18" s="1330"/>
      <c r="C18" s="1341"/>
      <c r="D18" s="1341"/>
      <c r="E18" s="1341"/>
      <c r="F18" s="1350"/>
      <c r="G18" s="112" t="s">
        <v>586</v>
      </c>
      <c r="H18" s="113" t="s">
        <v>74</v>
      </c>
      <c r="I18" s="113"/>
      <c r="J18" s="115" t="s">
        <v>587</v>
      </c>
      <c r="K18" s="112" t="s">
        <v>588</v>
      </c>
      <c r="L18" s="114">
        <v>1</v>
      </c>
      <c r="M18" s="112" t="s">
        <v>589</v>
      </c>
      <c r="N18" s="118" t="s">
        <v>590</v>
      </c>
    </row>
    <row r="19" spans="1:14" ht="180" x14ac:dyDescent="0.25">
      <c r="A19" s="1331"/>
      <c r="B19" s="1331"/>
      <c r="C19" s="1329"/>
      <c r="D19" s="1329"/>
      <c r="E19" s="1329"/>
      <c r="F19" s="1351"/>
      <c r="G19" s="112" t="s">
        <v>591</v>
      </c>
      <c r="H19" s="113" t="s">
        <v>74</v>
      </c>
      <c r="I19" s="113"/>
      <c r="J19" s="117" t="s">
        <v>592</v>
      </c>
      <c r="K19" s="119" t="s">
        <v>593</v>
      </c>
      <c r="L19" s="114">
        <v>1</v>
      </c>
      <c r="M19" s="120" t="s">
        <v>594</v>
      </c>
      <c r="N19" s="112" t="s">
        <v>595</v>
      </c>
    </row>
    <row r="20" spans="1:14" ht="61.5" customHeight="1" x14ac:dyDescent="0.25">
      <c r="A20" s="1338">
        <v>3</v>
      </c>
      <c r="B20" s="1329" t="s">
        <v>596</v>
      </c>
      <c r="C20" s="1341"/>
      <c r="D20" s="1341" t="s">
        <v>74</v>
      </c>
      <c r="E20" s="1329" t="s">
        <v>597</v>
      </c>
      <c r="F20" s="1341" t="s">
        <v>598</v>
      </c>
      <c r="G20" s="1332" t="s">
        <v>599</v>
      </c>
      <c r="H20" s="1334" t="s">
        <v>74</v>
      </c>
      <c r="I20" s="1334"/>
      <c r="J20" s="1336" t="s">
        <v>600</v>
      </c>
      <c r="K20" s="1332" t="s">
        <v>601</v>
      </c>
      <c r="L20" s="1163">
        <v>1</v>
      </c>
      <c r="M20" s="1332" t="s">
        <v>602</v>
      </c>
      <c r="N20" s="1332" t="s">
        <v>603</v>
      </c>
    </row>
    <row r="21" spans="1:14" ht="61.5" customHeight="1" x14ac:dyDescent="0.25">
      <c r="A21" s="1339"/>
      <c r="B21" s="1330"/>
      <c r="C21" s="1341"/>
      <c r="D21" s="1341"/>
      <c r="E21" s="1330"/>
      <c r="F21" s="1341"/>
      <c r="G21" s="1333"/>
      <c r="H21" s="1335"/>
      <c r="I21" s="1335"/>
      <c r="J21" s="1337"/>
      <c r="K21" s="1333"/>
      <c r="L21" s="1331"/>
      <c r="M21" s="1333"/>
      <c r="N21" s="1333"/>
    </row>
    <row r="22" spans="1:14" ht="150.75" thickBot="1" x14ac:dyDescent="0.3">
      <c r="A22" s="1339"/>
      <c r="B22" s="1330"/>
      <c r="C22" s="1341"/>
      <c r="D22" s="1341"/>
      <c r="E22" s="1330"/>
      <c r="F22" s="93" t="s">
        <v>604</v>
      </c>
      <c r="G22" s="112" t="s">
        <v>605</v>
      </c>
      <c r="H22" s="113" t="s">
        <v>74</v>
      </c>
      <c r="I22" s="113"/>
      <c r="J22" s="117" t="s">
        <v>606</v>
      </c>
      <c r="K22" s="110" t="s">
        <v>607</v>
      </c>
      <c r="L22" s="114">
        <v>1</v>
      </c>
      <c r="M22" s="112" t="s">
        <v>608</v>
      </c>
      <c r="N22" s="121" t="s">
        <v>609</v>
      </c>
    </row>
    <row r="23" spans="1:14" ht="222" customHeight="1" x14ac:dyDescent="0.25">
      <c r="A23" s="1340"/>
      <c r="B23" s="1331"/>
      <c r="C23" s="1341"/>
      <c r="D23" s="1341"/>
      <c r="E23" s="1331"/>
      <c r="F23" s="93" t="s">
        <v>610</v>
      </c>
      <c r="G23" s="112" t="s">
        <v>611</v>
      </c>
      <c r="H23" s="113" t="s">
        <v>74</v>
      </c>
      <c r="I23" s="113"/>
      <c r="J23" s="122" t="s">
        <v>612</v>
      </c>
      <c r="K23" s="123" t="s">
        <v>613</v>
      </c>
      <c r="L23" s="114">
        <v>1</v>
      </c>
      <c r="M23" s="112" t="s">
        <v>614</v>
      </c>
      <c r="N23" s="124" t="s">
        <v>615</v>
      </c>
    </row>
    <row r="24" spans="1:14" ht="90" x14ac:dyDescent="0.25">
      <c r="A24" s="1329">
        <v>4</v>
      </c>
      <c r="B24" s="1329" t="s">
        <v>616</v>
      </c>
      <c r="C24" s="1329"/>
      <c r="D24" s="1329" t="s">
        <v>74</v>
      </c>
      <c r="E24" s="1329" t="s">
        <v>617</v>
      </c>
      <c r="F24" s="1342" t="s">
        <v>618</v>
      </c>
      <c r="G24" s="112" t="s">
        <v>619</v>
      </c>
      <c r="H24" s="113" t="s">
        <v>74</v>
      </c>
      <c r="I24" s="113"/>
      <c r="J24" s="117" t="s">
        <v>620</v>
      </c>
      <c r="K24" s="112" t="s">
        <v>621</v>
      </c>
      <c r="L24" s="114">
        <v>1</v>
      </c>
      <c r="M24" s="112" t="s">
        <v>622</v>
      </c>
      <c r="N24" s="118" t="s">
        <v>623</v>
      </c>
    </row>
    <row r="25" spans="1:14" ht="150" x14ac:dyDescent="0.25">
      <c r="A25" s="1330"/>
      <c r="B25" s="1330"/>
      <c r="C25" s="1330"/>
      <c r="D25" s="1330"/>
      <c r="E25" s="1330"/>
      <c r="F25" s="1343"/>
      <c r="G25" s="112" t="s">
        <v>624</v>
      </c>
      <c r="H25" s="113" t="s">
        <v>74</v>
      </c>
      <c r="I25" s="113"/>
      <c r="J25" s="125" t="s">
        <v>625</v>
      </c>
      <c r="K25" s="112" t="s">
        <v>626</v>
      </c>
      <c r="L25" s="114">
        <v>1</v>
      </c>
      <c r="M25" s="118" t="s">
        <v>627</v>
      </c>
      <c r="N25" s="118" t="s">
        <v>628</v>
      </c>
    </row>
    <row r="26" spans="1:14" ht="61.5" customHeight="1" x14ac:dyDescent="0.25">
      <c r="A26" s="1330"/>
      <c r="B26" s="1330"/>
      <c r="C26" s="1330"/>
      <c r="D26" s="1330"/>
      <c r="E26" s="1330"/>
      <c r="F26" s="1343"/>
      <c r="G26" s="112" t="s">
        <v>629</v>
      </c>
      <c r="H26" s="113" t="s">
        <v>74</v>
      </c>
      <c r="I26" s="113"/>
      <c r="J26" s="120" t="s">
        <v>630</v>
      </c>
      <c r="K26" s="112" t="s">
        <v>631</v>
      </c>
      <c r="L26" s="114">
        <v>1</v>
      </c>
      <c r="M26" s="126" t="s">
        <v>632</v>
      </c>
      <c r="N26" s="112" t="s">
        <v>633</v>
      </c>
    </row>
    <row r="27" spans="1:14" ht="61.5" customHeight="1" x14ac:dyDescent="0.25">
      <c r="A27" s="1330"/>
      <c r="B27" s="1330"/>
      <c r="C27" s="1330"/>
      <c r="D27" s="1331"/>
      <c r="E27" s="1331"/>
      <c r="F27" s="1344"/>
      <c r="G27" s="112" t="s">
        <v>634</v>
      </c>
      <c r="H27" s="113" t="s">
        <v>74</v>
      </c>
      <c r="I27" s="113"/>
      <c r="J27" s="127" t="s">
        <v>635</v>
      </c>
      <c r="K27" s="119" t="s">
        <v>636</v>
      </c>
      <c r="L27" s="114">
        <v>1</v>
      </c>
      <c r="M27" s="112" t="s">
        <v>637</v>
      </c>
      <c r="N27" s="110" t="s">
        <v>638</v>
      </c>
    </row>
    <row r="28" spans="1:14" ht="165" x14ac:dyDescent="0.25">
      <c r="A28" s="1330"/>
      <c r="B28" s="1330"/>
      <c r="C28" s="1341"/>
      <c r="D28" s="1341" t="s">
        <v>74</v>
      </c>
      <c r="E28" s="1329" t="s">
        <v>639</v>
      </c>
      <c r="F28" s="1329"/>
      <c r="G28" s="112" t="s">
        <v>640</v>
      </c>
      <c r="H28" s="113" t="s">
        <v>74</v>
      </c>
      <c r="I28" s="113"/>
      <c r="J28" s="112" t="s">
        <v>641</v>
      </c>
      <c r="K28" s="112" t="s">
        <v>641</v>
      </c>
      <c r="L28" s="114">
        <v>1</v>
      </c>
      <c r="M28" s="128" t="s">
        <v>642</v>
      </c>
      <c r="N28" s="481" t="s">
        <v>2108</v>
      </c>
    </row>
    <row r="29" spans="1:14" ht="75" x14ac:dyDescent="0.25">
      <c r="A29" s="1330"/>
      <c r="B29" s="1330"/>
      <c r="C29" s="1341"/>
      <c r="D29" s="1341"/>
      <c r="E29" s="1343"/>
      <c r="F29" s="1330"/>
      <c r="G29" s="112" t="s">
        <v>643</v>
      </c>
      <c r="H29" s="113" t="s">
        <v>74</v>
      </c>
      <c r="I29" s="113"/>
      <c r="J29" s="112" t="s">
        <v>644</v>
      </c>
      <c r="K29" s="112" t="s">
        <v>644</v>
      </c>
      <c r="L29" s="114">
        <v>1</v>
      </c>
      <c r="M29" s="1332" t="s">
        <v>645</v>
      </c>
      <c r="N29" s="1347" t="s">
        <v>646</v>
      </c>
    </row>
    <row r="30" spans="1:14" ht="61.5" customHeight="1" x14ac:dyDescent="0.25">
      <c r="A30" s="1330"/>
      <c r="B30" s="1330"/>
      <c r="C30" s="1341"/>
      <c r="D30" s="1341"/>
      <c r="E30" s="1343"/>
      <c r="F30" s="1330"/>
      <c r="G30" s="112" t="s">
        <v>647</v>
      </c>
      <c r="H30" s="113" t="s">
        <v>74</v>
      </c>
      <c r="I30" s="113"/>
      <c r="J30" s="112" t="s">
        <v>648</v>
      </c>
      <c r="K30" s="112" t="s">
        <v>648</v>
      </c>
      <c r="L30" s="114">
        <v>1</v>
      </c>
      <c r="M30" s="1345"/>
      <c r="N30" s="1348"/>
    </row>
    <row r="31" spans="1:14" ht="70.150000000000006" customHeight="1" x14ac:dyDescent="0.25">
      <c r="A31" s="1331"/>
      <c r="B31" s="1331"/>
      <c r="C31" s="1341"/>
      <c r="D31" s="1341"/>
      <c r="E31" s="1344"/>
      <c r="F31" s="1331"/>
      <c r="G31" s="112" t="s">
        <v>649</v>
      </c>
      <c r="H31" s="113" t="s">
        <v>74</v>
      </c>
      <c r="I31" s="113"/>
      <c r="J31" s="112" t="s">
        <v>650</v>
      </c>
      <c r="K31" s="112" t="s">
        <v>650</v>
      </c>
      <c r="L31" s="114">
        <v>1</v>
      </c>
      <c r="M31" s="1346"/>
      <c r="N31" s="1349"/>
    </row>
    <row r="32" spans="1:14" ht="225" x14ac:dyDescent="0.25">
      <c r="A32" s="1329">
        <v>5</v>
      </c>
      <c r="B32" s="1329" t="s">
        <v>651</v>
      </c>
      <c r="C32" s="1329"/>
      <c r="D32" s="1329" t="s">
        <v>74</v>
      </c>
      <c r="E32" s="129" t="s">
        <v>652</v>
      </c>
      <c r="F32" s="120"/>
      <c r="G32" s="110" t="s">
        <v>653</v>
      </c>
      <c r="H32" s="113" t="s">
        <v>74</v>
      </c>
      <c r="I32" s="113"/>
      <c r="J32" s="120" t="s">
        <v>654</v>
      </c>
      <c r="K32" s="112" t="s">
        <v>655</v>
      </c>
      <c r="L32" s="130">
        <v>1</v>
      </c>
      <c r="M32" s="482" t="s">
        <v>2109</v>
      </c>
      <c r="N32" s="120"/>
    </row>
    <row r="33" spans="1:14" ht="255" x14ac:dyDescent="0.25">
      <c r="A33" s="1330"/>
      <c r="B33" s="1330"/>
      <c r="C33" s="1330"/>
      <c r="D33" s="1330"/>
      <c r="E33" s="93" t="s">
        <v>656</v>
      </c>
      <c r="F33" s="119"/>
      <c r="G33" s="112" t="s">
        <v>657</v>
      </c>
      <c r="H33" s="113" t="s">
        <v>74</v>
      </c>
      <c r="I33" s="113"/>
      <c r="J33" s="131" t="s">
        <v>658</v>
      </c>
      <c r="K33" s="112" t="s">
        <v>659</v>
      </c>
      <c r="L33" s="130">
        <v>1</v>
      </c>
      <c r="M33" s="483" t="s">
        <v>2110</v>
      </c>
      <c r="N33" s="484" t="s">
        <v>2111</v>
      </c>
    </row>
    <row r="34" spans="1:14" ht="165" x14ac:dyDescent="0.25">
      <c r="A34" s="1331"/>
      <c r="B34" s="1331"/>
      <c r="C34" s="1331"/>
      <c r="D34" s="1331"/>
      <c r="E34" s="132" t="s">
        <v>660</v>
      </c>
      <c r="F34" s="93"/>
      <c r="G34" s="133" t="s">
        <v>661</v>
      </c>
      <c r="H34" s="113" t="s">
        <v>74</v>
      </c>
      <c r="I34" s="113"/>
      <c r="J34" s="131"/>
      <c r="K34" s="112" t="s">
        <v>662</v>
      </c>
      <c r="L34" s="114">
        <v>1</v>
      </c>
      <c r="M34" s="133"/>
      <c r="N34" s="112"/>
    </row>
    <row r="36" spans="1:14" ht="61.5" customHeight="1" x14ac:dyDescent="0.25">
      <c r="B36" s="391">
        <f>COUNTA(B10:B34)</f>
        <v>5</v>
      </c>
      <c r="C36" s="388"/>
      <c r="D36" s="388"/>
      <c r="E36" s="388"/>
      <c r="F36" s="388"/>
      <c r="G36" s="388"/>
      <c r="H36" s="388"/>
      <c r="I36" s="388"/>
      <c r="J36" s="388"/>
      <c r="K36" s="391">
        <f>COUNTA(K10:K34)</f>
        <v>23</v>
      </c>
      <c r="L36" s="392">
        <f>AVERAGE(L10:L34)</f>
        <v>1</v>
      </c>
    </row>
    <row r="37" spans="1:14" ht="61.5" customHeight="1" x14ac:dyDescent="0.25">
      <c r="B37" s="398" t="s">
        <v>2044</v>
      </c>
      <c r="C37" s="397"/>
      <c r="D37" s="397"/>
      <c r="E37" s="397"/>
      <c r="F37" s="397"/>
      <c r="G37" s="397"/>
      <c r="H37" s="397"/>
      <c r="I37" s="397"/>
      <c r="J37" s="397"/>
      <c r="K37" s="398" t="s">
        <v>2045</v>
      </c>
      <c r="L37" s="398" t="s">
        <v>2046</v>
      </c>
    </row>
  </sheetData>
  <mergeCells count="72">
    <mergeCell ref="A5:B5"/>
    <mergeCell ref="C5:F5"/>
    <mergeCell ref="C7:F7"/>
    <mergeCell ref="G7:J7"/>
    <mergeCell ref="K7:N7"/>
    <mergeCell ref="A8:A9"/>
    <mergeCell ref="B8:B9"/>
    <mergeCell ref="C8:D8"/>
    <mergeCell ref="E8:E9"/>
    <mergeCell ref="F8:F9"/>
    <mergeCell ref="G8:G9"/>
    <mergeCell ref="H8:I8"/>
    <mergeCell ref="J8:J9"/>
    <mergeCell ref="L8:L9"/>
    <mergeCell ref="M8:M9"/>
    <mergeCell ref="N8:N9"/>
    <mergeCell ref="A10:A15"/>
    <mergeCell ref="B10:B15"/>
    <mergeCell ref="C10:C15"/>
    <mergeCell ref="D10:D15"/>
    <mergeCell ref="E10:E15"/>
    <mergeCell ref="F10:F15"/>
    <mergeCell ref="G11:G12"/>
    <mergeCell ref="H11:H12"/>
    <mergeCell ref="I11:I12"/>
    <mergeCell ref="J11:J12"/>
    <mergeCell ref="G14:G15"/>
    <mergeCell ref="H14:H15"/>
    <mergeCell ref="I14:I15"/>
    <mergeCell ref="J14:J15"/>
    <mergeCell ref="K14:K15"/>
    <mergeCell ref="L14:L15"/>
    <mergeCell ref="M14:M15"/>
    <mergeCell ref="N14:N15"/>
    <mergeCell ref="A16:A19"/>
    <mergeCell ref="B16:B19"/>
    <mergeCell ref="C16:C19"/>
    <mergeCell ref="D16:D19"/>
    <mergeCell ref="E16:E19"/>
    <mergeCell ref="F16:F19"/>
    <mergeCell ref="L20:L21"/>
    <mergeCell ref="M20:M21"/>
    <mergeCell ref="N20:N21"/>
    <mergeCell ref="A24:A31"/>
    <mergeCell ref="B24:B31"/>
    <mergeCell ref="C24:C27"/>
    <mergeCell ref="D24:D27"/>
    <mergeCell ref="E24:E27"/>
    <mergeCell ref="F24:F27"/>
    <mergeCell ref="C28:C31"/>
    <mergeCell ref="D28:D31"/>
    <mergeCell ref="E28:E31"/>
    <mergeCell ref="F28:F31"/>
    <mergeCell ref="M29:M31"/>
    <mergeCell ref="N29:N31"/>
    <mergeCell ref="F20:F21"/>
    <mergeCell ref="A1:N1"/>
    <mergeCell ref="A2:N2"/>
    <mergeCell ref="A32:A34"/>
    <mergeCell ref="B32:B34"/>
    <mergeCell ref="C32:C34"/>
    <mergeCell ref="D32:D34"/>
    <mergeCell ref="K20:K21"/>
    <mergeCell ref="G20:G21"/>
    <mergeCell ref="H20:H21"/>
    <mergeCell ref="I20:I21"/>
    <mergeCell ref="J20:J21"/>
    <mergeCell ref="A20:A23"/>
    <mergeCell ref="B20:B23"/>
    <mergeCell ref="C20:C23"/>
    <mergeCell ref="D20:D23"/>
    <mergeCell ref="E20:E2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27"/>
  <sheetViews>
    <sheetView showGridLines="0" zoomScaleNormal="100" workbookViewId="0">
      <selection activeCell="B5" sqref="B5"/>
    </sheetView>
  </sheetViews>
  <sheetFormatPr baseColWidth="10" defaultColWidth="11.42578125" defaultRowHeight="15" x14ac:dyDescent="0.25"/>
  <cols>
    <col min="1" max="1" width="3.28515625" style="5" customWidth="1"/>
    <col min="2" max="4" width="39.140625" style="5" customWidth="1"/>
    <col min="5" max="5" width="1.28515625" style="5" customWidth="1"/>
    <col min="6" max="16384" width="11.42578125" style="5"/>
  </cols>
  <sheetData>
    <row r="1" spans="1:5" ht="48.75" customHeight="1" x14ac:dyDescent="0.25">
      <c r="A1" s="1"/>
      <c r="B1" s="728" t="str">
        <f>Contenido!$B$1</f>
        <v xml:space="preserve">INFORME DE SEGUIMIENTO 
ADMINISTRACIÓN DE RIESGOS </v>
      </c>
      <c r="C1" s="728"/>
      <c r="D1" s="729"/>
      <c r="E1" s="1"/>
    </row>
    <row r="2" spans="1:5" ht="20.25" x14ac:dyDescent="0.25">
      <c r="A2" s="1"/>
      <c r="B2" s="737" t="str">
        <f>Contenido!$B$2</f>
        <v>2021 -  2022</v>
      </c>
      <c r="C2" s="737"/>
      <c r="D2" s="738"/>
      <c r="E2" s="1"/>
    </row>
    <row r="3" spans="1:5" x14ac:dyDescent="0.25">
      <c r="A3" s="1"/>
      <c r="B3" s="1"/>
      <c r="C3" s="1"/>
      <c r="D3" s="1"/>
      <c r="E3" s="1"/>
    </row>
    <row r="4" spans="1:5" x14ac:dyDescent="0.25">
      <c r="A4" s="1"/>
      <c r="B4" s="1"/>
      <c r="C4" s="1"/>
      <c r="D4" s="1"/>
      <c r="E4" s="1"/>
    </row>
    <row r="5" spans="1:5" x14ac:dyDescent="0.25">
      <c r="A5" s="1"/>
      <c r="B5" s="1"/>
      <c r="C5" s="1"/>
      <c r="D5" s="1"/>
      <c r="E5" s="1"/>
    </row>
    <row r="6" spans="1:5" x14ac:dyDescent="0.25">
      <c r="A6" s="1"/>
      <c r="B6" s="1"/>
      <c r="C6" s="1"/>
      <c r="D6" s="1"/>
      <c r="E6" s="1"/>
    </row>
    <row r="7" spans="1:5" x14ac:dyDescent="0.25">
      <c r="A7" s="1"/>
      <c r="B7" s="1"/>
      <c r="C7" s="1"/>
      <c r="D7" s="1"/>
      <c r="E7" s="1"/>
    </row>
    <row r="8" spans="1:5" x14ac:dyDescent="0.25">
      <c r="A8" s="1"/>
      <c r="B8" s="1"/>
      <c r="C8" s="1"/>
      <c r="D8" s="1"/>
      <c r="E8" s="1"/>
    </row>
    <row r="9" spans="1:5" x14ac:dyDescent="0.25">
      <c r="A9" s="1"/>
      <c r="B9" s="1"/>
      <c r="C9" s="1"/>
      <c r="D9" s="1"/>
      <c r="E9" s="1"/>
    </row>
    <row r="10" spans="1:5" x14ac:dyDescent="0.25">
      <c r="A10" s="1"/>
      <c r="B10" s="1"/>
      <c r="C10" s="1"/>
      <c r="D10" s="1"/>
      <c r="E10" s="1"/>
    </row>
    <row r="11" spans="1:5" x14ac:dyDescent="0.25">
      <c r="A11" s="1"/>
      <c r="B11" s="1"/>
      <c r="C11" s="1"/>
      <c r="D11" s="1"/>
      <c r="E11" s="1"/>
    </row>
    <row r="12" spans="1:5" ht="15.75" x14ac:dyDescent="0.25">
      <c r="A12" s="1"/>
      <c r="B12" s="739" t="s">
        <v>38</v>
      </c>
      <c r="C12" s="739"/>
      <c r="D12" s="740"/>
      <c r="E12" s="1"/>
    </row>
    <row r="13" spans="1:5" ht="41.25" customHeight="1" x14ac:dyDescent="0.25">
      <c r="A13" s="1"/>
      <c r="B13" s="734" t="s">
        <v>39</v>
      </c>
      <c r="C13" s="734"/>
      <c r="D13" s="734"/>
      <c r="E13" s="1"/>
    </row>
    <row r="14" spans="1:5" x14ac:dyDescent="0.25">
      <c r="A14" s="1"/>
      <c r="B14" s="1"/>
      <c r="C14" s="1"/>
      <c r="D14" s="1"/>
      <c r="E14" s="1"/>
    </row>
    <row r="15" spans="1:5" ht="15.75" x14ac:dyDescent="0.25">
      <c r="A15" s="1"/>
      <c r="B15" s="739" t="s">
        <v>40</v>
      </c>
      <c r="C15" s="739"/>
      <c r="D15" s="740"/>
      <c r="E15" s="1"/>
    </row>
    <row r="16" spans="1:5" ht="194.25" customHeight="1" x14ac:dyDescent="0.25">
      <c r="A16" s="1"/>
      <c r="B16" s="741"/>
      <c r="C16" s="741"/>
      <c r="D16" s="741"/>
      <c r="E16" s="1"/>
    </row>
    <row r="17" spans="1:5" ht="85.5" customHeight="1" x14ac:dyDescent="0.25">
      <c r="A17" s="1"/>
      <c r="B17" s="734" t="s">
        <v>41</v>
      </c>
      <c r="C17" s="734"/>
      <c r="D17" s="734"/>
      <c r="E17" s="1"/>
    </row>
    <row r="18" spans="1:5" ht="85.5" customHeight="1" x14ac:dyDescent="0.25">
      <c r="A18" s="1"/>
      <c r="B18" s="734"/>
      <c r="C18" s="734"/>
      <c r="D18" s="734"/>
      <c r="E18" s="1"/>
    </row>
    <row r="19" spans="1:5" ht="32.25" customHeight="1" x14ac:dyDescent="0.25">
      <c r="A19" s="1"/>
      <c r="B19" s="742" t="s">
        <v>2074</v>
      </c>
      <c r="C19" s="742"/>
      <c r="D19" s="742"/>
      <c r="E19" s="1"/>
    </row>
    <row r="20" spans="1:5" ht="58.5" customHeight="1" x14ac:dyDescent="0.25">
      <c r="A20" s="1"/>
      <c r="B20" s="735" t="s">
        <v>42</v>
      </c>
      <c r="C20" s="735"/>
      <c r="D20" s="468" t="s">
        <v>43</v>
      </c>
      <c r="E20" s="1"/>
    </row>
    <row r="21" spans="1:5" ht="24.75" customHeight="1" x14ac:dyDescent="0.25">
      <c r="A21" s="1"/>
      <c r="B21" s="469">
        <v>1</v>
      </c>
      <c r="C21" s="467" t="s">
        <v>44</v>
      </c>
      <c r="D21" s="736" t="s">
        <v>45</v>
      </c>
      <c r="E21" s="1"/>
    </row>
    <row r="22" spans="1:5" ht="24.75" customHeight="1" x14ac:dyDescent="0.25">
      <c r="A22" s="1"/>
      <c r="B22" s="469">
        <v>2</v>
      </c>
      <c r="C22" s="467" t="s">
        <v>46</v>
      </c>
      <c r="D22" s="736"/>
      <c r="E22" s="1"/>
    </row>
    <row r="23" spans="1:5" ht="47.25" x14ac:dyDescent="0.25">
      <c r="A23" s="1"/>
      <c r="B23" s="470">
        <v>3</v>
      </c>
      <c r="C23" s="467" t="s">
        <v>47</v>
      </c>
      <c r="D23" s="471" t="s">
        <v>48</v>
      </c>
      <c r="E23" s="1"/>
    </row>
    <row r="24" spans="1:5" ht="47.25" x14ac:dyDescent="0.25">
      <c r="A24" s="1"/>
      <c r="B24" s="472">
        <v>4</v>
      </c>
      <c r="C24" s="467" t="s">
        <v>49</v>
      </c>
      <c r="D24" s="471" t="s">
        <v>50</v>
      </c>
      <c r="E24" s="1"/>
    </row>
    <row r="25" spans="1:5" ht="31.5" x14ac:dyDescent="0.25">
      <c r="A25" s="1"/>
      <c r="B25" s="473">
        <v>5</v>
      </c>
      <c r="C25" s="467" t="s">
        <v>51</v>
      </c>
      <c r="D25" s="471" t="s">
        <v>52</v>
      </c>
      <c r="E25" s="1"/>
    </row>
    <row r="26" spans="1:5" x14ac:dyDescent="0.25">
      <c r="A26" s="1"/>
      <c r="B26" s="1" t="s">
        <v>53</v>
      </c>
      <c r="C26" s="1"/>
      <c r="D26" s="1"/>
      <c r="E26" s="1"/>
    </row>
    <row r="27" spans="1:5" x14ac:dyDescent="0.25">
      <c r="A27" s="1"/>
      <c r="B27" s="1"/>
      <c r="C27" s="1"/>
      <c r="D27" s="1"/>
      <c r="E27" s="1"/>
    </row>
  </sheetData>
  <mergeCells count="10">
    <mergeCell ref="B17:D18"/>
    <mergeCell ref="B20:C20"/>
    <mergeCell ref="D21:D22"/>
    <mergeCell ref="B1:D1"/>
    <mergeCell ref="B2:D2"/>
    <mergeCell ref="B12:D12"/>
    <mergeCell ref="B15:D15"/>
    <mergeCell ref="B13:D13"/>
    <mergeCell ref="B16:D16"/>
    <mergeCell ref="B19:D19"/>
  </mergeCells>
  <pageMargins left="0.7" right="0.7" top="0.75" bottom="0.75" header="0.3" footer="0.3"/>
  <pageSetup scale="74" fitToHeight="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1"/>
  <sheetViews>
    <sheetView showGridLines="0" zoomScale="70" zoomScaleNormal="70" workbookViewId="0">
      <selection sqref="A1:XFD2"/>
    </sheetView>
  </sheetViews>
  <sheetFormatPr baseColWidth="10" defaultColWidth="12.5703125" defaultRowHeight="15" x14ac:dyDescent="0.25"/>
  <cols>
    <col min="1" max="1" width="5.140625" style="71" customWidth="1"/>
    <col min="2" max="2" width="20.7109375" style="71" customWidth="1"/>
    <col min="3" max="3" width="9.140625" style="71" customWidth="1"/>
    <col min="4" max="4" width="9.85546875" style="71" customWidth="1"/>
    <col min="5" max="5" width="33.5703125" style="71" customWidth="1"/>
    <col min="6" max="6" width="29" style="71" customWidth="1"/>
    <col min="7" max="7" width="25.42578125" style="71" customWidth="1"/>
    <col min="8" max="9" width="12.42578125" style="71" customWidth="1"/>
    <col min="10" max="10" width="77.42578125" style="71" customWidth="1"/>
    <col min="11" max="11" width="30.7109375" style="97" customWidth="1"/>
    <col min="12" max="12" width="13.42578125" style="134" customWidth="1"/>
    <col min="13" max="13" width="32.7109375" style="71" customWidth="1"/>
    <col min="14" max="14" width="33" style="71" customWidth="1"/>
    <col min="15" max="16384" width="12.5703125" style="71"/>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3" spans="1:14" x14ac:dyDescent="0.25">
      <c r="K3" s="572"/>
    </row>
    <row r="4" spans="1:14" x14ac:dyDescent="0.25">
      <c r="K4" s="572"/>
    </row>
    <row r="5" spans="1:14" ht="39.75" customHeight="1" x14ac:dyDescent="0.25">
      <c r="A5" s="1172" t="s">
        <v>60</v>
      </c>
      <c r="B5" s="1172"/>
      <c r="C5" s="1173" t="s">
        <v>663</v>
      </c>
      <c r="D5" s="1173"/>
      <c r="E5" s="1173"/>
      <c r="F5" s="1173"/>
    </row>
    <row r="7" spans="1:14" x14ac:dyDescent="0.25">
      <c r="C7" s="1174" t="s">
        <v>262</v>
      </c>
      <c r="D7" s="1174"/>
      <c r="E7" s="1174"/>
      <c r="F7" s="1174"/>
      <c r="G7" s="1175" t="s">
        <v>263</v>
      </c>
      <c r="H7" s="1175"/>
      <c r="I7" s="1175"/>
      <c r="J7" s="1175"/>
      <c r="K7" s="1176" t="s">
        <v>264</v>
      </c>
      <c r="L7" s="1176"/>
      <c r="M7" s="1176"/>
      <c r="N7" s="1176"/>
    </row>
    <row r="8" spans="1:14" x14ac:dyDescent="0.25">
      <c r="A8" s="1167" t="s">
        <v>119</v>
      </c>
      <c r="B8" s="1169" t="s">
        <v>265</v>
      </c>
      <c r="C8" s="1170" t="s">
        <v>266</v>
      </c>
      <c r="D8" s="1170"/>
      <c r="E8" s="1169" t="s">
        <v>267</v>
      </c>
      <c r="F8" s="1170" t="s">
        <v>268</v>
      </c>
      <c r="G8" s="1165" t="s">
        <v>269</v>
      </c>
      <c r="H8" s="1165" t="s">
        <v>270</v>
      </c>
      <c r="I8" s="1165"/>
      <c r="J8" s="1165" t="s">
        <v>271</v>
      </c>
      <c r="K8" s="73" t="s">
        <v>272</v>
      </c>
      <c r="L8" s="1162" t="s">
        <v>273</v>
      </c>
      <c r="M8" s="1162" t="s">
        <v>274</v>
      </c>
      <c r="N8" s="1162" t="s">
        <v>275</v>
      </c>
    </row>
    <row r="9" spans="1:14" x14ac:dyDescent="0.25">
      <c r="A9" s="1168"/>
      <c r="B9" s="1169"/>
      <c r="C9" s="74" t="s">
        <v>276</v>
      </c>
      <c r="D9" s="74" t="s">
        <v>277</v>
      </c>
      <c r="E9" s="1169"/>
      <c r="F9" s="1171"/>
      <c r="G9" s="1166"/>
      <c r="H9" s="75" t="s">
        <v>276</v>
      </c>
      <c r="I9" s="75" t="s">
        <v>277</v>
      </c>
      <c r="J9" s="1166"/>
      <c r="K9" s="73" t="s">
        <v>278</v>
      </c>
      <c r="L9" s="1162"/>
      <c r="M9" s="1162"/>
      <c r="N9" s="1162"/>
    </row>
    <row r="10" spans="1:14" ht="120" x14ac:dyDescent="0.25">
      <c r="A10" s="76">
        <v>1</v>
      </c>
      <c r="B10" s="84" t="s">
        <v>664</v>
      </c>
      <c r="C10" s="79"/>
      <c r="D10" s="79" t="s">
        <v>74</v>
      </c>
      <c r="E10" s="79"/>
      <c r="F10" s="79"/>
      <c r="G10" s="384" t="s">
        <v>2116</v>
      </c>
      <c r="H10" s="79" t="s">
        <v>74</v>
      </c>
      <c r="I10" s="79"/>
      <c r="J10" s="84"/>
      <c r="K10" s="84" t="s">
        <v>665</v>
      </c>
      <c r="L10" s="94">
        <v>1</v>
      </c>
      <c r="M10" s="480" t="s">
        <v>2117</v>
      </c>
      <c r="N10" s="480" t="s">
        <v>2118</v>
      </c>
    </row>
    <row r="11" spans="1:14" ht="165" x14ac:dyDescent="0.25">
      <c r="A11" s="79">
        <v>2</v>
      </c>
      <c r="B11" s="84" t="s">
        <v>666</v>
      </c>
      <c r="C11" s="79"/>
      <c r="D11" s="79" t="s">
        <v>74</v>
      </c>
      <c r="E11" s="79"/>
      <c r="F11" s="79"/>
      <c r="G11" s="384" t="s">
        <v>2119</v>
      </c>
      <c r="H11" s="79"/>
      <c r="I11" s="79" t="s">
        <v>74</v>
      </c>
      <c r="J11" s="480" t="s">
        <v>2120</v>
      </c>
      <c r="K11" s="480" t="s">
        <v>2121</v>
      </c>
      <c r="L11" s="94">
        <v>1</v>
      </c>
      <c r="M11" s="480" t="s">
        <v>2122</v>
      </c>
      <c r="N11" s="84"/>
    </row>
    <row r="13" spans="1:14" ht="23.25" x14ac:dyDescent="0.25">
      <c r="B13" s="391">
        <f>COUNTA(B10:B11)</f>
        <v>2</v>
      </c>
      <c r="C13" s="388"/>
      <c r="D13" s="388"/>
      <c r="E13" s="388"/>
      <c r="F13" s="388"/>
      <c r="G13" s="388"/>
      <c r="H13" s="388"/>
      <c r="I13" s="388"/>
      <c r="J13" s="388"/>
      <c r="K13" s="391">
        <f>COUNTA(K10:K11)</f>
        <v>2</v>
      </c>
      <c r="L13" s="392">
        <f>AVERAGE(L10:L11)</f>
        <v>1</v>
      </c>
    </row>
    <row r="14" spans="1:14" ht="38.25" x14ac:dyDescent="0.25">
      <c r="B14" s="398" t="s">
        <v>2044</v>
      </c>
      <c r="C14" s="397"/>
      <c r="D14" s="397"/>
      <c r="E14" s="397"/>
      <c r="F14" s="397"/>
      <c r="G14" s="397"/>
      <c r="H14" s="397"/>
      <c r="I14" s="397"/>
      <c r="J14" s="397"/>
      <c r="K14" s="398" t="s">
        <v>2045</v>
      </c>
      <c r="L14" s="398" t="s">
        <v>2046</v>
      </c>
    </row>
    <row r="15" spans="1:14" x14ac:dyDescent="0.25">
      <c r="K15" s="302"/>
    </row>
    <row r="16" spans="1:14" x14ac:dyDescent="0.25">
      <c r="A16" s="1172" t="s">
        <v>60</v>
      </c>
      <c r="B16" s="1172"/>
      <c r="C16" s="1173" t="s">
        <v>667</v>
      </c>
      <c r="D16" s="1173"/>
      <c r="E16" s="1173"/>
      <c r="F16" s="1173"/>
    </row>
    <row r="18" spans="1:14" x14ac:dyDescent="0.25">
      <c r="C18" s="1174" t="s">
        <v>262</v>
      </c>
      <c r="D18" s="1174"/>
      <c r="E18" s="1174"/>
      <c r="F18" s="1174"/>
      <c r="G18" s="1175" t="s">
        <v>263</v>
      </c>
      <c r="H18" s="1175"/>
      <c r="I18" s="1175"/>
      <c r="J18" s="1175"/>
      <c r="K18" s="1176" t="s">
        <v>264</v>
      </c>
      <c r="L18" s="1176"/>
      <c r="M18" s="1176"/>
      <c r="N18" s="1176"/>
    </row>
    <row r="19" spans="1:14" x14ac:dyDescent="0.25">
      <c r="A19" s="1167" t="s">
        <v>119</v>
      </c>
      <c r="B19" s="1169" t="s">
        <v>265</v>
      </c>
      <c r="C19" s="1170" t="s">
        <v>266</v>
      </c>
      <c r="D19" s="1170"/>
      <c r="E19" s="1169" t="s">
        <v>267</v>
      </c>
      <c r="F19" s="1170" t="s">
        <v>268</v>
      </c>
      <c r="G19" s="1165" t="s">
        <v>269</v>
      </c>
      <c r="H19" s="1165" t="s">
        <v>270</v>
      </c>
      <c r="I19" s="1165"/>
      <c r="J19" s="1165" t="s">
        <v>271</v>
      </c>
      <c r="K19" s="73" t="s">
        <v>272</v>
      </c>
      <c r="L19" s="1162" t="s">
        <v>273</v>
      </c>
      <c r="M19" s="1162" t="s">
        <v>274</v>
      </c>
      <c r="N19" s="1162" t="s">
        <v>275</v>
      </c>
    </row>
    <row r="20" spans="1:14" x14ac:dyDescent="0.25">
      <c r="A20" s="1168"/>
      <c r="B20" s="1169"/>
      <c r="C20" s="74" t="s">
        <v>276</v>
      </c>
      <c r="D20" s="74" t="s">
        <v>277</v>
      </c>
      <c r="E20" s="1169"/>
      <c r="F20" s="1171"/>
      <c r="G20" s="1166"/>
      <c r="H20" s="75" t="s">
        <v>276</v>
      </c>
      <c r="I20" s="75" t="s">
        <v>277</v>
      </c>
      <c r="J20" s="1166"/>
      <c r="K20" s="73" t="s">
        <v>278</v>
      </c>
      <c r="L20" s="1162"/>
      <c r="M20" s="1162"/>
      <c r="N20" s="1162"/>
    </row>
    <row r="21" spans="1:14" ht="105" x14ac:dyDescent="0.25">
      <c r="A21" s="76">
        <v>1</v>
      </c>
      <c r="B21" s="84" t="s">
        <v>668</v>
      </c>
      <c r="C21" s="79"/>
      <c r="D21" s="79" t="s">
        <v>74</v>
      </c>
      <c r="E21" s="79"/>
      <c r="F21" s="79"/>
      <c r="G21" s="93" t="s">
        <v>669</v>
      </c>
      <c r="H21" s="79" t="s">
        <v>74</v>
      </c>
      <c r="I21" s="79"/>
      <c r="J21" s="480" t="s">
        <v>2112</v>
      </c>
      <c r="K21" s="84"/>
      <c r="L21" s="94"/>
      <c r="M21" s="84"/>
      <c r="N21" s="84"/>
    </row>
    <row r="22" spans="1:14" ht="240" x14ac:dyDescent="0.25">
      <c r="A22" s="79">
        <v>2</v>
      </c>
      <c r="B22" s="84" t="s">
        <v>668</v>
      </c>
      <c r="C22" s="79" t="s">
        <v>74</v>
      </c>
      <c r="D22" s="79"/>
      <c r="E22" s="79" t="s">
        <v>670</v>
      </c>
      <c r="F22" s="480" t="s">
        <v>2113</v>
      </c>
      <c r="G22" s="93" t="s">
        <v>671</v>
      </c>
      <c r="H22" s="79"/>
      <c r="I22" s="237" t="s">
        <v>74</v>
      </c>
      <c r="J22" s="84"/>
      <c r="K22" s="84"/>
      <c r="L22" s="94"/>
      <c r="M22" s="84"/>
      <c r="N22" s="84"/>
    </row>
    <row r="24" spans="1:14" x14ac:dyDescent="0.25">
      <c r="A24" s="1172" t="s">
        <v>60</v>
      </c>
      <c r="B24" s="1172"/>
      <c r="C24" s="1173" t="s">
        <v>672</v>
      </c>
      <c r="D24" s="1173"/>
      <c r="E24" s="1173"/>
      <c r="F24" s="1173"/>
    </row>
    <row r="26" spans="1:14" x14ac:dyDescent="0.25">
      <c r="C26" s="1174" t="s">
        <v>262</v>
      </c>
      <c r="D26" s="1174"/>
      <c r="E26" s="1174"/>
      <c r="F26" s="1174"/>
      <c r="G26" s="1175" t="s">
        <v>263</v>
      </c>
      <c r="H26" s="1175"/>
      <c r="I26" s="1175"/>
      <c r="J26" s="1175"/>
      <c r="K26" s="1176" t="s">
        <v>264</v>
      </c>
      <c r="L26" s="1176"/>
      <c r="M26" s="1176"/>
      <c r="N26" s="1176"/>
    </row>
    <row r="27" spans="1:14" x14ac:dyDescent="0.25">
      <c r="A27" s="1167" t="s">
        <v>119</v>
      </c>
      <c r="B27" s="1169" t="s">
        <v>265</v>
      </c>
      <c r="C27" s="1170" t="s">
        <v>266</v>
      </c>
      <c r="D27" s="1170"/>
      <c r="E27" s="1169" t="s">
        <v>267</v>
      </c>
      <c r="F27" s="1170" t="s">
        <v>268</v>
      </c>
      <c r="G27" s="1165" t="s">
        <v>269</v>
      </c>
      <c r="H27" s="1165" t="s">
        <v>270</v>
      </c>
      <c r="I27" s="1165"/>
      <c r="J27" s="1165" t="s">
        <v>271</v>
      </c>
      <c r="K27" s="73" t="s">
        <v>272</v>
      </c>
      <c r="L27" s="1162" t="s">
        <v>273</v>
      </c>
      <c r="M27" s="1162" t="s">
        <v>274</v>
      </c>
      <c r="N27" s="1162" t="s">
        <v>275</v>
      </c>
    </row>
    <row r="28" spans="1:14" x14ac:dyDescent="0.25">
      <c r="A28" s="1168"/>
      <c r="B28" s="1169"/>
      <c r="C28" s="74" t="s">
        <v>276</v>
      </c>
      <c r="D28" s="74" t="s">
        <v>277</v>
      </c>
      <c r="E28" s="1169"/>
      <c r="F28" s="1171"/>
      <c r="G28" s="1166"/>
      <c r="H28" s="75" t="s">
        <v>276</v>
      </c>
      <c r="I28" s="75" t="s">
        <v>277</v>
      </c>
      <c r="J28" s="1166"/>
      <c r="K28" s="73" t="s">
        <v>278</v>
      </c>
      <c r="L28" s="1162"/>
      <c r="M28" s="1162"/>
      <c r="N28" s="1162"/>
    </row>
    <row r="29" spans="1:14" ht="105" x14ac:dyDescent="0.25">
      <c r="A29" s="1153">
        <v>1</v>
      </c>
      <c r="B29" s="1153" t="s">
        <v>664</v>
      </c>
      <c r="C29" s="1153"/>
      <c r="D29" s="1153" t="s">
        <v>74</v>
      </c>
      <c r="E29" s="1153"/>
      <c r="F29" s="1153"/>
      <c r="G29" s="123" t="s">
        <v>673</v>
      </c>
      <c r="H29" s="79" t="s">
        <v>74</v>
      </c>
      <c r="I29" s="79"/>
      <c r="J29" s="158" t="s">
        <v>674</v>
      </c>
      <c r="K29" s="84"/>
      <c r="L29" s="94"/>
      <c r="M29" s="84"/>
      <c r="N29" s="84"/>
    </row>
    <row r="30" spans="1:14" ht="30" x14ac:dyDescent="0.25">
      <c r="A30" s="1154"/>
      <c r="B30" s="1154"/>
      <c r="C30" s="1154"/>
      <c r="D30" s="1154"/>
      <c r="E30" s="1154"/>
      <c r="F30" s="1154"/>
      <c r="G30" s="112" t="s">
        <v>675</v>
      </c>
      <c r="H30" s="79" t="s">
        <v>74</v>
      </c>
      <c r="I30" s="79"/>
      <c r="J30" s="439" t="s">
        <v>2114</v>
      </c>
      <c r="K30" s="84"/>
      <c r="L30" s="94"/>
      <c r="M30" s="84"/>
      <c r="N30" s="84"/>
    </row>
    <row r="31" spans="1:14" ht="30" x14ac:dyDescent="0.25">
      <c r="A31" s="1155"/>
      <c r="B31" s="1155"/>
      <c r="C31" s="1155"/>
      <c r="D31" s="1155"/>
      <c r="E31" s="1155"/>
      <c r="F31" s="1155"/>
      <c r="G31" s="414" t="s">
        <v>2115</v>
      </c>
      <c r="H31" s="79" t="s">
        <v>74</v>
      </c>
      <c r="I31" s="79"/>
      <c r="J31" s="158" t="s">
        <v>676</v>
      </c>
      <c r="K31" s="84"/>
      <c r="L31" s="94"/>
      <c r="M31" s="84"/>
      <c r="N31" s="84"/>
    </row>
  </sheetData>
  <mergeCells count="56">
    <mergeCell ref="A5:B5"/>
    <mergeCell ref="C5:F5"/>
    <mergeCell ref="C7:F7"/>
    <mergeCell ref="G7:J7"/>
    <mergeCell ref="K7:N7"/>
    <mergeCell ref="A8:A9"/>
    <mergeCell ref="B8:B9"/>
    <mergeCell ref="C8:D8"/>
    <mergeCell ref="E8:E9"/>
    <mergeCell ref="F8:F9"/>
    <mergeCell ref="G18:J18"/>
    <mergeCell ref="K18:N18"/>
    <mergeCell ref="N8:N9"/>
    <mergeCell ref="G8:G9"/>
    <mergeCell ref="H8:I8"/>
    <mergeCell ref="J8:J9"/>
    <mergeCell ref="L8:L9"/>
    <mergeCell ref="M8:M9"/>
    <mergeCell ref="C19:D19"/>
    <mergeCell ref="E19:E20"/>
    <mergeCell ref="F19:F20"/>
    <mergeCell ref="A16:B16"/>
    <mergeCell ref="C16:F16"/>
    <mergeCell ref="C18:F18"/>
    <mergeCell ref="C27:D27"/>
    <mergeCell ref="E27:E28"/>
    <mergeCell ref="F27:F28"/>
    <mergeCell ref="N19:N20"/>
    <mergeCell ref="A24:B24"/>
    <mergeCell ref="C24:F24"/>
    <mergeCell ref="C26:F26"/>
    <mergeCell ref="G26:J26"/>
    <mergeCell ref="K26:N26"/>
    <mergeCell ref="G19:G20"/>
    <mergeCell ref="H19:I19"/>
    <mergeCell ref="J19:J20"/>
    <mergeCell ref="L19:L20"/>
    <mergeCell ref="M19:M20"/>
    <mergeCell ref="A19:A20"/>
    <mergeCell ref="B19:B20"/>
    <mergeCell ref="A1:N1"/>
    <mergeCell ref="A2:N2"/>
    <mergeCell ref="N27:N28"/>
    <mergeCell ref="B29:B31"/>
    <mergeCell ref="A29:A31"/>
    <mergeCell ref="C29:C31"/>
    <mergeCell ref="D29:D31"/>
    <mergeCell ref="E29:E31"/>
    <mergeCell ref="F29:F31"/>
    <mergeCell ref="G27:G28"/>
    <mergeCell ref="H27:I27"/>
    <mergeCell ref="J27:J28"/>
    <mergeCell ref="L27:L28"/>
    <mergeCell ref="M27:M28"/>
    <mergeCell ref="A27:A28"/>
    <mergeCell ref="B27:B28"/>
  </mergeCell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4"/>
  <sheetViews>
    <sheetView showGridLines="0" zoomScale="70" zoomScaleNormal="70" workbookViewId="0">
      <selection sqref="A1:XFD2"/>
    </sheetView>
  </sheetViews>
  <sheetFormatPr baseColWidth="10" defaultColWidth="11.42578125" defaultRowHeight="15" x14ac:dyDescent="0.25"/>
  <cols>
    <col min="1" max="1" width="23.7109375" style="1" customWidth="1"/>
    <col min="2" max="2" width="23.42578125" style="1" customWidth="1"/>
    <col min="3" max="3" width="28.28515625" style="1" customWidth="1"/>
    <col min="4" max="4" width="22.7109375" style="1" customWidth="1"/>
    <col min="5" max="5" width="23.5703125" style="1" customWidth="1"/>
    <col min="6" max="6" width="29" style="1" customWidth="1"/>
    <col min="7" max="7" width="33.42578125" style="1" customWidth="1"/>
    <col min="8" max="9" width="10" style="1" customWidth="1"/>
    <col min="10" max="10" width="40.42578125" style="1" customWidth="1"/>
    <col min="11" max="11" width="30.7109375" style="1" customWidth="1"/>
    <col min="12" max="12" width="13" style="1" customWidth="1"/>
    <col min="13" max="13" width="36.85546875" style="12" customWidth="1"/>
    <col min="14" max="14" width="31.85546875" style="1" customWidth="1"/>
    <col min="15" max="16384" width="11.42578125" style="1"/>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5" spans="1:14" ht="29.25" customHeight="1" x14ac:dyDescent="0.25">
      <c r="A5" s="1221" t="s">
        <v>60</v>
      </c>
      <c r="B5" s="1221"/>
      <c r="C5" s="1222" t="s">
        <v>677</v>
      </c>
      <c r="D5" s="1222"/>
      <c r="E5" s="1222"/>
      <c r="F5" s="1222"/>
    </row>
    <row r="6" spans="1:14" ht="21.75" customHeight="1" x14ac:dyDescent="0.25"/>
    <row r="7" spans="1:14" ht="21.75" customHeight="1" x14ac:dyDescent="0.25"/>
    <row r="8" spans="1:14" ht="16.5" x14ac:dyDescent="0.25">
      <c r="A8" s="430"/>
      <c r="B8" s="431"/>
      <c r="C8" s="1223" t="s">
        <v>262</v>
      </c>
      <c r="D8" s="1223"/>
      <c r="E8" s="1223"/>
      <c r="F8" s="1223"/>
      <c r="G8" s="1224" t="s">
        <v>263</v>
      </c>
      <c r="H8" s="1224"/>
      <c r="I8" s="1224"/>
      <c r="J8" s="1224"/>
      <c r="K8" s="1218" t="s">
        <v>264</v>
      </c>
      <c r="L8" s="1218"/>
      <c r="M8" s="1218"/>
      <c r="N8" s="1218"/>
    </row>
    <row r="9" spans="1:14" x14ac:dyDescent="0.25">
      <c r="A9" s="1226" t="s">
        <v>119</v>
      </c>
      <c r="B9" s="1228" t="s">
        <v>265</v>
      </c>
      <c r="C9" s="1219" t="s">
        <v>266</v>
      </c>
      <c r="D9" s="1219"/>
      <c r="E9" s="1228" t="s">
        <v>267</v>
      </c>
      <c r="F9" s="1219" t="s">
        <v>268</v>
      </c>
      <c r="G9" s="1235" t="s">
        <v>269</v>
      </c>
      <c r="H9" s="1235" t="s">
        <v>270</v>
      </c>
      <c r="I9" s="1235"/>
      <c r="J9" s="1235" t="s">
        <v>271</v>
      </c>
      <c r="K9" s="344" t="s">
        <v>272</v>
      </c>
      <c r="L9" s="1225" t="s">
        <v>273</v>
      </c>
      <c r="M9" s="1225" t="s">
        <v>274</v>
      </c>
      <c r="N9" s="1225" t="s">
        <v>275</v>
      </c>
    </row>
    <row r="10" spans="1:14" ht="59.25" customHeight="1" x14ac:dyDescent="0.25">
      <c r="A10" s="1227"/>
      <c r="B10" s="1383"/>
      <c r="C10" s="346" t="s">
        <v>276</v>
      </c>
      <c r="D10" s="346" t="s">
        <v>277</v>
      </c>
      <c r="E10" s="1383"/>
      <c r="F10" s="1220"/>
      <c r="G10" s="1236"/>
      <c r="H10" s="347" t="s">
        <v>276</v>
      </c>
      <c r="I10" s="347" t="s">
        <v>277</v>
      </c>
      <c r="J10" s="1236"/>
      <c r="K10" s="432" t="s">
        <v>278</v>
      </c>
      <c r="L10" s="1382"/>
      <c r="M10" s="1382"/>
      <c r="N10" s="1382"/>
    </row>
    <row r="11" spans="1:14" ht="78" customHeight="1" x14ac:dyDescent="0.25">
      <c r="A11" s="1384">
        <v>1</v>
      </c>
      <c r="B11" s="1373" t="s">
        <v>1922</v>
      </c>
      <c r="C11" s="1387"/>
      <c r="D11" s="1387" t="s">
        <v>74</v>
      </c>
      <c r="E11" s="1387"/>
      <c r="F11" s="1387"/>
      <c r="G11" s="1378" t="s">
        <v>1923</v>
      </c>
      <c r="H11" s="1384" t="s">
        <v>74</v>
      </c>
      <c r="I11" s="1384"/>
      <c r="J11" s="1375" t="s">
        <v>2056</v>
      </c>
      <c r="K11" s="374" t="s">
        <v>1924</v>
      </c>
      <c r="L11" s="375">
        <v>1</v>
      </c>
      <c r="M11" s="374" t="s">
        <v>1925</v>
      </c>
      <c r="N11" s="433" t="s">
        <v>2057</v>
      </c>
    </row>
    <row r="12" spans="1:14" ht="78" customHeight="1" x14ac:dyDescent="0.25">
      <c r="A12" s="1385"/>
      <c r="B12" s="1373"/>
      <c r="C12" s="1387"/>
      <c r="D12" s="1387"/>
      <c r="E12" s="1387"/>
      <c r="F12" s="1387"/>
      <c r="G12" s="1378"/>
      <c r="H12" s="1385"/>
      <c r="I12" s="1385"/>
      <c r="J12" s="1376"/>
      <c r="K12" s="374" t="s">
        <v>1926</v>
      </c>
      <c r="L12" s="375">
        <v>1</v>
      </c>
      <c r="M12" s="374" t="s">
        <v>1927</v>
      </c>
      <c r="N12" s="433" t="s">
        <v>2057</v>
      </c>
    </row>
    <row r="13" spans="1:14" ht="78" customHeight="1" x14ac:dyDescent="0.25">
      <c r="A13" s="1385"/>
      <c r="B13" s="1373"/>
      <c r="C13" s="1387"/>
      <c r="D13" s="1387"/>
      <c r="E13" s="1387"/>
      <c r="F13" s="1387"/>
      <c r="G13" s="1378"/>
      <c r="H13" s="1385"/>
      <c r="I13" s="1385"/>
      <c r="J13" s="1376"/>
      <c r="K13" s="374" t="s">
        <v>1928</v>
      </c>
      <c r="L13" s="375">
        <v>1</v>
      </c>
      <c r="M13" s="374" t="s">
        <v>1929</v>
      </c>
      <c r="N13" s="434" t="s">
        <v>2058</v>
      </c>
    </row>
    <row r="14" spans="1:14" ht="78" customHeight="1" x14ac:dyDescent="0.25">
      <c r="A14" s="1386"/>
      <c r="B14" s="1373"/>
      <c r="C14" s="1387"/>
      <c r="D14" s="1387"/>
      <c r="E14" s="1387"/>
      <c r="F14" s="1387"/>
      <c r="G14" s="1378"/>
      <c r="H14" s="1386"/>
      <c r="I14" s="1386"/>
      <c r="J14" s="1377"/>
      <c r="K14" s="374" t="s">
        <v>1930</v>
      </c>
      <c r="L14" s="375">
        <v>1</v>
      </c>
      <c r="M14" s="374" t="s">
        <v>1931</v>
      </c>
      <c r="N14" s="434"/>
    </row>
    <row r="15" spans="1:14" ht="114.75" customHeight="1" x14ac:dyDescent="0.25">
      <c r="A15" s="1370">
        <v>2</v>
      </c>
      <c r="B15" s="1373" t="s">
        <v>1932</v>
      </c>
      <c r="C15" s="1370"/>
      <c r="D15" s="1370" t="s">
        <v>74</v>
      </c>
      <c r="E15" s="1370"/>
      <c r="F15" s="1370"/>
      <c r="G15" s="1378" t="s">
        <v>1933</v>
      </c>
      <c r="H15" s="1370" t="s">
        <v>74</v>
      </c>
      <c r="I15" s="1370"/>
      <c r="J15" s="1375" t="s">
        <v>2056</v>
      </c>
      <c r="K15" s="374"/>
      <c r="L15" s="374"/>
      <c r="M15" s="374"/>
      <c r="N15" s="434"/>
    </row>
    <row r="16" spans="1:14" ht="78" customHeight="1" x14ac:dyDescent="0.25">
      <c r="A16" s="1372"/>
      <c r="B16" s="1373"/>
      <c r="C16" s="1372"/>
      <c r="D16" s="1372"/>
      <c r="E16" s="1372"/>
      <c r="F16" s="1372"/>
      <c r="G16" s="1378"/>
      <c r="H16" s="1372"/>
      <c r="I16" s="1372"/>
      <c r="J16" s="1371"/>
      <c r="K16" s="374"/>
      <c r="L16" s="374"/>
      <c r="M16" s="374"/>
      <c r="N16" s="434"/>
    </row>
    <row r="17" spans="1:14" ht="99.75" customHeight="1" x14ac:dyDescent="0.25">
      <c r="A17" s="1370">
        <v>3</v>
      </c>
      <c r="B17" s="1373" t="s">
        <v>1934</v>
      </c>
      <c r="C17" s="1370" t="s">
        <v>74</v>
      </c>
      <c r="D17" s="1370"/>
      <c r="E17" s="1375" t="s">
        <v>2123</v>
      </c>
      <c r="F17" s="1375" t="s">
        <v>2124</v>
      </c>
      <c r="G17" s="1378" t="s">
        <v>1935</v>
      </c>
      <c r="H17" s="1370" t="s">
        <v>74</v>
      </c>
      <c r="I17" s="1370"/>
      <c r="J17" s="1375" t="s">
        <v>2056</v>
      </c>
      <c r="K17" s="374" t="s">
        <v>1936</v>
      </c>
      <c r="L17" s="376">
        <v>1</v>
      </c>
      <c r="M17" s="374" t="s">
        <v>2125</v>
      </c>
      <c r="N17" s="435" t="s">
        <v>2059</v>
      </c>
    </row>
    <row r="18" spans="1:14" ht="78" customHeight="1" x14ac:dyDescent="0.25">
      <c r="A18" s="1371"/>
      <c r="B18" s="1373"/>
      <c r="C18" s="1371"/>
      <c r="D18" s="1371"/>
      <c r="E18" s="1376"/>
      <c r="F18" s="1376"/>
      <c r="G18" s="1378"/>
      <c r="H18" s="1371"/>
      <c r="I18" s="1371"/>
      <c r="J18" s="1371"/>
      <c r="K18" s="374"/>
      <c r="L18" s="376"/>
      <c r="M18" s="374"/>
      <c r="N18" s="436"/>
    </row>
    <row r="19" spans="1:14" ht="78" customHeight="1" x14ac:dyDescent="0.25">
      <c r="A19" s="1372"/>
      <c r="B19" s="1373"/>
      <c r="C19" s="1372"/>
      <c r="D19" s="1372"/>
      <c r="E19" s="1377"/>
      <c r="F19" s="1377"/>
      <c r="G19" s="1378"/>
      <c r="H19" s="1372"/>
      <c r="I19" s="1372"/>
      <c r="J19" s="1372"/>
      <c r="K19" s="374"/>
      <c r="L19" s="376"/>
      <c r="M19" s="374"/>
      <c r="N19" s="436"/>
    </row>
    <row r="20" spans="1:14" ht="78" customHeight="1" x14ac:dyDescent="0.25">
      <c r="A20" s="1379">
        <v>4</v>
      </c>
      <c r="B20" s="1380" t="s">
        <v>1937</v>
      </c>
      <c r="C20" s="1379"/>
      <c r="D20" s="1379" t="s">
        <v>74</v>
      </c>
      <c r="E20" s="1374"/>
      <c r="F20" s="1374"/>
      <c r="G20" s="820" t="s">
        <v>1938</v>
      </c>
      <c r="H20" s="1379" t="s">
        <v>74</v>
      </c>
      <c r="I20" s="1379"/>
      <c r="J20" s="1381" t="s">
        <v>2056</v>
      </c>
      <c r="K20" s="374" t="s">
        <v>1939</v>
      </c>
      <c r="L20" s="437">
        <v>1</v>
      </c>
      <c r="M20" s="374" t="s">
        <v>2126</v>
      </c>
      <c r="N20" s="436"/>
    </row>
    <row r="21" spans="1:14" ht="78" customHeight="1" x14ac:dyDescent="0.25">
      <c r="A21" s="1379"/>
      <c r="B21" s="1380"/>
      <c r="C21" s="1379"/>
      <c r="D21" s="1379"/>
      <c r="E21" s="1374"/>
      <c r="F21" s="1374"/>
      <c r="G21" s="820"/>
      <c r="H21" s="1379"/>
      <c r="I21" s="1379"/>
      <c r="J21" s="1379"/>
      <c r="K21" s="374" t="s">
        <v>1940</v>
      </c>
      <c r="L21" s="376">
        <v>1</v>
      </c>
      <c r="M21" s="374" t="s">
        <v>1941</v>
      </c>
      <c r="N21" s="374" t="s">
        <v>1941</v>
      </c>
    </row>
    <row r="23" spans="1:14" ht="23.25" x14ac:dyDescent="0.25">
      <c r="B23" s="391">
        <f>COUNTA(B11:B21)</f>
        <v>4</v>
      </c>
      <c r="C23" s="388"/>
      <c r="D23" s="388"/>
      <c r="E23" s="388"/>
      <c r="F23" s="388"/>
      <c r="G23" s="388"/>
      <c r="H23" s="388"/>
      <c r="I23" s="388"/>
      <c r="K23" s="391">
        <f>COUNTA(K11:K21)</f>
        <v>7</v>
      </c>
      <c r="L23" s="392">
        <f>AVERAGE(L11:L21)</f>
        <v>1</v>
      </c>
    </row>
    <row r="24" spans="1:14" ht="38.25" x14ac:dyDescent="0.25">
      <c r="B24" s="398" t="s">
        <v>2044</v>
      </c>
      <c r="C24" s="397"/>
      <c r="D24" s="397"/>
      <c r="E24" s="397"/>
      <c r="F24" s="397"/>
      <c r="G24" s="397"/>
      <c r="H24" s="397"/>
      <c r="I24" s="397"/>
      <c r="K24" s="398" t="s">
        <v>2045</v>
      </c>
      <c r="L24" s="398" t="s">
        <v>2046</v>
      </c>
    </row>
  </sheetData>
  <mergeCells count="58">
    <mergeCell ref="G9:G10"/>
    <mergeCell ref="H9:I9"/>
    <mergeCell ref="J9:J10"/>
    <mergeCell ref="A11:A14"/>
    <mergeCell ref="B11:B14"/>
    <mergeCell ref="C11:C14"/>
    <mergeCell ref="D11:D14"/>
    <mergeCell ref="E11:E14"/>
    <mergeCell ref="H11:H14"/>
    <mergeCell ref="I11:I14"/>
    <mergeCell ref="J11:J14"/>
    <mergeCell ref="F11:F14"/>
    <mergeCell ref="G11:G14"/>
    <mergeCell ref="A9:A10"/>
    <mergeCell ref="B9:B10"/>
    <mergeCell ref="C9:D9"/>
    <mergeCell ref="E9:E10"/>
    <mergeCell ref="F9:F10"/>
    <mergeCell ref="H20:H21"/>
    <mergeCell ref="I20:I21"/>
    <mergeCell ref="J20:J21"/>
    <mergeCell ref="A15:A16"/>
    <mergeCell ref="B15:B16"/>
    <mergeCell ref="C15:C16"/>
    <mergeCell ref="D15:D16"/>
    <mergeCell ref="E15:E16"/>
    <mergeCell ref="F15:F16"/>
    <mergeCell ref="G15:G16"/>
    <mergeCell ref="H15:H16"/>
    <mergeCell ref="I15:I16"/>
    <mergeCell ref="J15:J16"/>
    <mergeCell ref="A20:A21"/>
    <mergeCell ref="B20:B21"/>
    <mergeCell ref="C20:C21"/>
    <mergeCell ref="D20:D21"/>
    <mergeCell ref="E20:E21"/>
    <mergeCell ref="F20:F21"/>
    <mergeCell ref="G20:G21"/>
    <mergeCell ref="D17:D19"/>
    <mergeCell ref="E17:E19"/>
    <mergeCell ref="F17:F19"/>
    <mergeCell ref="G17:G19"/>
    <mergeCell ref="A1:N1"/>
    <mergeCell ref="A2:N2"/>
    <mergeCell ref="A17:A19"/>
    <mergeCell ref="B17:B19"/>
    <mergeCell ref="C17:C19"/>
    <mergeCell ref="H17:H19"/>
    <mergeCell ref="I17:I19"/>
    <mergeCell ref="J17:J19"/>
    <mergeCell ref="A5:B5"/>
    <mergeCell ref="C5:F5"/>
    <mergeCell ref="K8:N8"/>
    <mergeCell ref="L9:L10"/>
    <mergeCell ref="M9:M10"/>
    <mergeCell ref="N9:N10"/>
    <mergeCell ref="C8:F8"/>
    <mergeCell ref="G8:J8"/>
  </mergeCells>
  <hyperlinks>
    <hyperlink ref="J11" r:id="rId1" display="https://uis.edu.co/uis-contratacion-es/"/>
  </hyperlinks>
  <pageMargins left="0.7" right="0.7" top="0.75" bottom="0.75" header="0.3" footer="0.3"/>
  <pageSetup paperSize="9" orientation="portrait" r:id="rId2"/>
  <drawing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7"/>
  <sheetViews>
    <sheetView showGridLines="0" zoomScale="70" zoomScaleNormal="70" workbookViewId="0">
      <selection sqref="A1:XFD2"/>
    </sheetView>
  </sheetViews>
  <sheetFormatPr baseColWidth="10" defaultColWidth="11.42578125" defaultRowHeight="15" x14ac:dyDescent="0.25"/>
  <cols>
    <col min="1" max="1" width="5.140625" style="1" customWidth="1"/>
    <col min="2" max="2" width="23.42578125" style="1" customWidth="1"/>
    <col min="3" max="3" width="28.28515625" style="1" customWidth="1"/>
    <col min="4" max="5" width="9.85546875" style="1" customWidth="1"/>
    <col min="6" max="6" width="29" style="1" customWidth="1"/>
    <col min="7" max="7" width="25.42578125" style="1" customWidth="1"/>
    <col min="8" max="9" width="10" style="1" customWidth="1"/>
    <col min="10" max="10" width="32.85546875" style="1" customWidth="1"/>
    <col min="11" max="11" width="30.7109375" style="1" customWidth="1"/>
    <col min="12" max="12" width="13" style="1" customWidth="1"/>
    <col min="13" max="13" width="36.85546875" style="12" customWidth="1"/>
    <col min="14" max="14" width="31.85546875" style="1" customWidth="1"/>
    <col min="15" max="16384" width="11.42578125" style="1"/>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5" spans="1:14" ht="29.25" customHeight="1" x14ac:dyDescent="0.25">
      <c r="A5" s="1221" t="s">
        <v>60</v>
      </c>
      <c r="B5" s="1221"/>
      <c r="C5" s="1222" t="s">
        <v>678</v>
      </c>
      <c r="D5" s="1222"/>
      <c r="E5" s="1222"/>
      <c r="F5" s="1222"/>
    </row>
    <row r="6" spans="1:14" ht="21.75" customHeight="1" x14ac:dyDescent="0.25"/>
    <row r="7" spans="1:14" ht="16.5" x14ac:dyDescent="0.25">
      <c r="A7"/>
      <c r="B7"/>
      <c r="C7" s="1223" t="s">
        <v>262</v>
      </c>
      <c r="D7" s="1223"/>
      <c r="E7" s="1223"/>
      <c r="F7" s="1223"/>
      <c r="G7" s="1224" t="s">
        <v>263</v>
      </c>
      <c r="H7" s="1224"/>
      <c r="I7" s="1224"/>
      <c r="J7" s="1224"/>
      <c r="K7" s="1218" t="s">
        <v>264</v>
      </c>
      <c r="L7" s="1218"/>
      <c r="M7" s="1218"/>
      <c r="N7" s="1218"/>
    </row>
    <row r="8" spans="1:14" x14ac:dyDescent="0.25">
      <c r="A8" s="1226" t="s">
        <v>119</v>
      </c>
      <c r="B8" s="1226" t="s">
        <v>265</v>
      </c>
      <c r="C8" s="1228" t="s">
        <v>267</v>
      </c>
      <c r="D8" s="1219" t="s">
        <v>266</v>
      </c>
      <c r="E8" s="1219"/>
      <c r="F8" s="1219" t="s">
        <v>268</v>
      </c>
      <c r="G8" s="1235" t="s">
        <v>269</v>
      </c>
      <c r="H8" s="1235" t="s">
        <v>270</v>
      </c>
      <c r="I8" s="1235"/>
      <c r="J8" s="1235" t="s">
        <v>271</v>
      </c>
      <c r="K8" s="343" t="s">
        <v>272</v>
      </c>
      <c r="L8" s="1225" t="s">
        <v>273</v>
      </c>
      <c r="M8" s="1225" t="s">
        <v>274</v>
      </c>
      <c r="N8" s="1225" t="s">
        <v>275</v>
      </c>
    </row>
    <row r="9" spans="1:14" x14ac:dyDescent="0.25">
      <c r="A9" s="1227"/>
      <c r="B9" s="1227"/>
      <c r="C9" s="1228"/>
      <c r="D9" s="345" t="s">
        <v>276</v>
      </c>
      <c r="E9" s="345" t="s">
        <v>277</v>
      </c>
      <c r="F9" s="1220"/>
      <c r="G9" s="1236"/>
      <c r="H9" s="347" t="s">
        <v>276</v>
      </c>
      <c r="I9" s="347" t="s">
        <v>277</v>
      </c>
      <c r="J9" s="1236"/>
      <c r="K9" s="343" t="s">
        <v>278</v>
      </c>
      <c r="L9" s="1225"/>
      <c r="M9" s="1225"/>
      <c r="N9" s="1225"/>
    </row>
    <row r="10" spans="1:14" ht="300" x14ac:dyDescent="0.25">
      <c r="A10" s="325">
        <v>1</v>
      </c>
      <c r="B10" s="333" t="s">
        <v>1942</v>
      </c>
      <c r="C10" s="377"/>
      <c r="D10" s="377"/>
      <c r="E10" s="325" t="s">
        <v>74</v>
      </c>
      <c r="F10" s="377"/>
      <c r="G10" s="378" t="s">
        <v>2127</v>
      </c>
      <c r="H10" s="325" t="s">
        <v>74</v>
      </c>
      <c r="I10" s="377"/>
      <c r="J10" s="378" t="s">
        <v>1943</v>
      </c>
      <c r="K10" s="377"/>
      <c r="L10" s="401">
        <v>1</v>
      </c>
      <c r="M10" s="379"/>
      <c r="N10" s="377"/>
    </row>
    <row r="11" spans="1:14" ht="165" x14ac:dyDescent="0.25">
      <c r="A11" s="325">
        <v>2</v>
      </c>
      <c r="B11" s="333" t="s">
        <v>1944</v>
      </c>
      <c r="C11" s="377"/>
      <c r="D11" s="377"/>
      <c r="E11" s="325" t="s">
        <v>74</v>
      </c>
      <c r="F11" s="377"/>
      <c r="G11" s="378" t="s">
        <v>1945</v>
      </c>
      <c r="H11" s="325" t="s">
        <v>74</v>
      </c>
      <c r="I11" s="377"/>
      <c r="J11" s="378" t="s">
        <v>2128</v>
      </c>
      <c r="K11" s="377"/>
      <c r="L11" s="377"/>
      <c r="M11" s="379"/>
      <c r="N11" s="377"/>
    </row>
    <row r="12" spans="1:14" ht="90" x14ac:dyDescent="0.25">
      <c r="A12" s="325">
        <v>3</v>
      </c>
      <c r="B12" s="333" t="s">
        <v>1946</v>
      </c>
      <c r="C12" s="377"/>
      <c r="D12" s="377"/>
      <c r="E12" s="325" t="s">
        <v>74</v>
      </c>
      <c r="F12" s="377"/>
      <c r="G12" s="378" t="s">
        <v>1947</v>
      </c>
      <c r="H12" s="325" t="s">
        <v>74</v>
      </c>
      <c r="I12" s="377"/>
      <c r="J12" s="378" t="s">
        <v>1948</v>
      </c>
      <c r="K12" s="377"/>
      <c r="L12" s="377"/>
      <c r="M12" s="377"/>
      <c r="N12" s="377"/>
    </row>
    <row r="13" spans="1:14" x14ac:dyDescent="0.25">
      <c r="A13" s="377"/>
      <c r="B13" s="377"/>
      <c r="C13" s="377"/>
      <c r="D13" s="377"/>
      <c r="E13" s="377"/>
      <c r="F13" s="377"/>
      <c r="G13" s="377"/>
      <c r="H13" s="377"/>
      <c r="I13" s="377"/>
      <c r="J13" s="377"/>
      <c r="K13" s="377"/>
      <c r="L13" s="377"/>
      <c r="M13" s="377"/>
      <c r="N13" s="377"/>
    </row>
    <row r="16" spans="1:14" ht="23.25" x14ac:dyDescent="0.25">
      <c r="B16" s="391">
        <f>COUNTA(B10:B12)</f>
        <v>3</v>
      </c>
      <c r="C16" s="388"/>
      <c r="D16" s="388"/>
      <c r="E16" s="388"/>
      <c r="F16" s="388"/>
      <c r="G16" s="388"/>
      <c r="H16" s="388"/>
      <c r="I16" s="388"/>
      <c r="J16" s="388"/>
      <c r="K16" s="391">
        <f>COUNTA(K10:K12)</f>
        <v>0</v>
      </c>
      <c r="L16" s="392">
        <f>AVERAGE(L10:L12)</f>
        <v>1</v>
      </c>
    </row>
    <row r="17" spans="2:12" ht="38.25" x14ac:dyDescent="0.25">
      <c r="B17" s="398" t="s">
        <v>2044</v>
      </c>
      <c r="C17" s="397"/>
      <c r="D17" s="397"/>
      <c r="E17" s="397"/>
      <c r="F17" s="397"/>
      <c r="G17" s="397"/>
      <c r="H17" s="397"/>
      <c r="I17" s="397"/>
      <c r="J17" s="397"/>
      <c r="K17" s="398" t="s">
        <v>2045</v>
      </c>
      <c r="L17" s="398" t="s">
        <v>2046</v>
      </c>
    </row>
  </sheetData>
  <mergeCells count="18">
    <mergeCell ref="N8:N9"/>
    <mergeCell ref="G8:G9"/>
    <mergeCell ref="H8:I8"/>
    <mergeCell ref="J8:J9"/>
    <mergeCell ref="L8:L9"/>
    <mergeCell ref="M8:M9"/>
    <mergeCell ref="A8:A9"/>
    <mergeCell ref="B8:B9"/>
    <mergeCell ref="C8:C9"/>
    <mergeCell ref="D8:E8"/>
    <mergeCell ref="F8:F9"/>
    <mergeCell ref="A1:N1"/>
    <mergeCell ref="A2:N2"/>
    <mergeCell ref="A5:B5"/>
    <mergeCell ref="C5:F5"/>
    <mergeCell ref="C7:F7"/>
    <mergeCell ref="G7:J7"/>
    <mergeCell ref="K7:N7"/>
  </mergeCell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2"/>
  <sheetViews>
    <sheetView showGridLines="0" zoomScale="70" zoomScaleNormal="70" workbookViewId="0">
      <selection sqref="A1:XFD2"/>
    </sheetView>
  </sheetViews>
  <sheetFormatPr baseColWidth="10" defaultColWidth="12.5703125" defaultRowHeight="15" x14ac:dyDescent="0.25"/>
  <cols>
    <col min="1" max="1" width="5.140625" style="71" customWidth="1"/>
    <col min="2" max="2" width="23.5703125" style="71" customWidth="1"/>
    <col min="3" max="3" width="9.28515625" style="71" customWidth="1"/>
    <col min="4" max="4" width="9.85546875" style="71" customWidth="1"/>
    <col min="5" max="5" width="34.85546875" style="71" customWidth="1"/>
    <col min="6" max="6" width="29" style="71" customWidth="1"/>
    <col min="7" max="7" width="25.42578125" style="71" customWidth="1"/>
    <col min="8" max="9" width="14.7109375" style="71" customWidth="1"/>
    <col min="10" max="10" width="69.7109375" style="71" customWidth="1"/>
    <col min="11" max="11" width="30.7109375" style="71" customWidth="1"/>
    <col min="12" max="12" width="21.42578125" style="71" customWidth="1"/>
    <col min="13" max="13" width="70" style="71" customWidth="1"/>
    <col min="14" max="14" width="45" style="71" customWidth="1"/>
    <col min="15" max="16384" width="12.5703125" style="71"/>
  </cols>
  <sheetData>
    <row r="1" spans="1:17"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7" s="153" customFormat="1" ht="20.25" x14ac:dyDescent="0.25">
      <c r="A2" s="726" t="str">
        <f>Contenido!$B$2</f>
        <v>2021 -  2022</v>
      </c>
      <c r="B2" s="726"/>
      <c r="C2" s="726"/>
      <c r="D2" s="726"/>
      <c r="E2" s="726"/>
      <c r="F2" s="726"/>
      <c r="G2" s="726"/>
      <c r="H2" s="726"/>
      <c r="I2" s="726"/>
      <c r="J2" s="726"/>
      <c r="K2" s="726"/>
      <c r="L2" s="726"/>
      <c r="M2" s="726"/>
      <c r="N2" s="726"/>
    </row>
    <row r="5" spans="1:17" ht="34.5" customHeight="1" x14ac:dyDescent="0.25">
      <c r="A5" s="1172" t="s">
        <v>60</v>
      </c>
      <c r="B5" s="1172"/>
      <c r="C5" s="1173" t="s">
        <v>679</v>
      </c>
      <c r="D5" s="1173"/>
      <c r="E5" s="1173"/>
      <c r="F5" s="1173"/>
    </row>
    <row r="6" spans="1:17" ht="32.25" customHeight="1" x14ac:dyDescent="0.25"/>
    <row r="7" spans="1:17" x14ac:dyDescent="0.25">
      <c r="C7" s="1174" t="s">
        <v>262</v>
      </c>
      <c r="D7" s="1174"/>
      <c r="E7" s="1174"/>
      <c r="F7" s="1174"/>
      <c r="G7" s="1175" t="s">
        <v>263</v>
      </c>
      <c r="H7" s="1175"/>
      <c r="I7" s="1175"/>
      <c r="J7" s="1175"/>
      <c r="K7" s="1176" t="s">
        <v>264</v>
      </c>
      <c r="L7" s="1176"/>
      <c r="M7" s="1176"/>
      <c r="N7" s="1176"/>
      <c r="O7" s="70"/>
      <c r="P7" s="70"/>
      <c r="Q7" s="70"/>
    </row>
    <row r="8" spans="1:17" x14ac:dyDescent="0.25">
      <c r="A8" s="1167" t="s">
        <v>119</v>
      </c>
      <c r="B8" s="1169" t="s">
        <v>265</v>
      </c>
      <c r="C8" s="1170" t="s">
        <v>266</v>
      </c>
      <c r="D8" s="1170"/>
      <c r="E8" s="1169" t="s">
        <v>267</v>
      </c>
      <c r="F8" s="1170" t="s">
        <v>268</v>
      </c>
      <c r="G8" s="1165" t="s">
        <v>269</v>
      </c>
      <c r="H8" s="1165" t="s">
        <v>270</v>
      </c>
      <c r="I8" s="1165"/>
      <c r="J8" s="1165" t="s">
        <v>271</v>
      </c>
      <c r="K8" s="73" t="s">
        <v>272</v>
      </c>
      <c r="L8" s="1162" t="s">
        <v>273</v>
      </c>
      <c r="M8" s="1162" t="s">
        <v>274</v>
      </c>
      <c r="N8" s="1162" t="s">
        <v>275</v>
      </c>
      <c r="O8" s="70"/>
      <c r="P8" s="70"/>
      <c r="Q8" s="70"/>
    </row>
    <row r="9" spans="1:17" x14ac:dyDescent="0.25">
      <c r="A9" s="1168"/>
      <c r="B9" s="1169"/>
      <c r="C9" s="74" t="s">
        <v>276</v>
      </c>
      <c r="D9" s="74" t="s">
        <v>277</v>
      </c>
      <c r="E9" s="1169"/>
      <c r="F9" s="1171"/>
      <c r="G9" s="1166"/>
      <c r="H9" s="75" t="s">
        <v>276</v>
      </c>
      <c r="I9" s="75" t="s">
        <v>277</v>
      </c>
      <c r="J9" s="1166"/>
      <c r="K9" s="73" t="s">
        <v>278</v>
      </c>
      <c r="L9" s="1162"/>
      <c r="M9" s="1162"/>
      <c r="N9" s="1162"/>
    </row>
    <row r="10" spans="1:17" ht="90" x14ac:dyDescent="0.25">
      <c r="A10" s="1388">
        <v>1</v>
      </c>
      <c r="B10" s="1425" t="s">
        <v>680</v>
      </c>
      <c r="C10" s="1427"/>
      <c r="D10" s="1388" t="s">
        <v>74</v>
      </c>
      <c r="E10" s="1402" t="s">
        <v>681</v>
      </c>
      <c r="F10" s="1150"/>
      <c r="G10" s="93" t="s">
        <v>682</v>
      </c>
      <c r="H10" s="79" t="s">
        <v>74</v>
      </c>
      <c r="I10" s="135"/>
      <c r="J10" s="141" t="s">
        <v>683</v>
      </c>
      <c r="K10" s="137" t="s">
        <v>684</v>
      </c>
      <c r="L10" s="94">
        <v>1</v>
      </c>
      <c r="M10" s="480" t="s">
        <v>2129</v>
      </c>
      <c r="N10" s="84" t="s">
        <v>685</v>
      </c>
    </row>
    <row r="11" spans="1:17" ht="75" x14ac:dyDescent="0.25">
      <c r="A11" s="1392"/>
      <c r="B11" s="1426"/>
      <c r="C11" s="1428"/>
      <c r="D11" s="1392"/>
      <c r="E11" s="1403"/>
      <c r="F11" s="1151"/>
      <c r="G11" s="93" t="s">
        <v>686</v>
      </c>
      <c r="H11" s="79" t="s">
        <v>74</v>
      </c>
      <c r="I11" s="135"/>
      <c r="J11" s="141" t="s">
        <v>687</v>
      </c>
      <c r="K11" s="137" t="s">
        <v>688</v>
      </c>
      <c r="L11" s="94">
        <v>1</v>
      </c>
      <c r="M11" s="84" t="s">
        <v>689</v>
      </c>
      <c r="N11" s="84" t="s">
        <v>690</v>
      </c>
    </row>
    <row r="12" spans="1:17" ht="120" x14ac:dyDescent="0.25">
      <c r="A12" s="1388">
        <v>2</v>
      </c>
      <c r="B12" s="1420" t="s">
        <v>691</v>
      </c>
      <c r="C12" s="1388"/>
      <c r="D12" s="1388" t="s">
        <v>74</v>
      </c>
      <c r="E12" s="1424" t="s">
        <v>2130</v>
      </c>
      <c r="F12" s="1388"/>
      <c r="G12" s="238" t="s">
        <v>692</v>
      </c>
      <c r="H12" s="79" t="s">
        <v>74</v>
      </c>
      <c r="I12" s="135"/>
      <c r="J12" s="141" t="s">
        <v>693</v>
      </c>
      <c r="K12" s="137" t="s">
        <v>694</v>
      </c>
      <c r="L12" s="94">
        <v>1</v>
      </c>
      <c r="M12" s="84" t="s">
        <v>695</v>
      </c>
      <c r="N12" s="84" t="s">
        <v>696</v>
      </c>
    </row>
    <row r="13" spans="1:17" ht="75" x14ac:dyDescent="0.25">
      <c r="A13" s="1388"/>
      <c r="B13" s="1420"/>
      <c r="C13" s="1388"/>
      <c r="D13" s="1388"/>
      <c r="E13" s="1401"/>
      <c r="F13" s="1388"/>
      <c r="G13" s="238" t="s">
        <v>697</v>
      </c>
      <c r="H13" s="79" t="s">
        <v>74</v>
      </c>
      <c r="I13" s="135"/>
      <c r="J13" s="141" t="s">
        <v>698</v>
      </c>
      <c r="K13" s="137" t="s">
        <v>699</v>
      </c>
      <c r="L13" s="94">
        <v>1</v>
      </c>
      <c r="M13" s="84" t="s">
        <v>700</v>
      </c>
      <c r="N13" s="84" t="s">
        <v>701</v>
      </c>
    </row>
    <row r="14" spans="1:17" ht="135" x14ac:dyDescent="0.25">
      <c r="A14" s="85">
        <v>3</v>
      </c>
      <c r="B14" s="132" t="s">
        <v>702</v>
      </c>
      <c r="C14" s="85"/>
      <c r="D14" s="85" t="s">
        <v>74</v>
      </c>
      <c r="E14" s="81" t="s">
        <v>703</v>
      </c>
      <c r="F14" s="85"/>
      <c r="G14" s="138" t="s">
        <v>704</v>
      </c>
      <c r="H14" s="79" t="s">
        <v>74</v>
      </c>
      <c r="I14" s="135"/>
      <c r="J14" s="141" t="s">
        <v>705</v>
      </c>
      <c r="K14" s="137"/>
      <c r="L14" s="94">
        <v>1</v>
      </c>
      <c r="M14" s="480" t="s">
        <v>2131</v>
      </c>
      <c r="N14" s="84"/>
    </row>
    <row r="15" spans="1:17" ht="165" x14ac:dyDescent="0.25">
      <c r="A15" s="76">
        <v>4</v>
      </c>
      <c r="B15" s="80" t="s">
        <v>706</v>
      </c>
      <c r="C15" s="76"/>
      <c r="D15" s="76" t="s">
        <v>74</v>
      </c>
      <c r="E15" s="480" t="s">
        <v>2132</v>
      </c>
      <c r="F15" s="79"/>
      <c r="G15" s="480" t="s">
        <v>2133</v>
      </c>
      <c r="H15" s="79" t="s">
        <v>74</v>
      </c>
      <c r="I15" s="79"/>
      <c r="J15" s="239" t="s">
        <v>707</v>
      </c>
      <c r="K15" s="139"/>
      <c r="L15" s="94"/>
      <c r="M15" s="84"/>
      <c r="N15" s="84"/>
    </row>
    <row r="16" spans="1:17" ht="60" x14ac:dyDescent="0.25">
      <c r="A16" s="1388">
        <v>5</v>
      </c>
      <c r="B16" s="1420" t="s">
        <v>708</v>
      </c>
      <c r="C16" s="1388"/>
      <c r="D16" s="1388" t="s">
        <v>74</v>
      </c>
      <c r="E16" s="1421" t="s">
        <v>709</v>
      </c>
      <c r="F16" s="1150"/>
      <c r="G16" s="80" t="s">
        <v>710</v>
      </c>
      <c r="H16" s="76" t="s">
        <v>74</v>
      </c>
      <c r="I16" s="140"/>
      <c r="J16" s="141" t="s">
        <v>711</v>
      </c>
      <c r="K16" s="137" t="s">
        <v>712</v>
      </c>
      <c r="L16" s="94">
        <v>1</v>
      </c>
      <c r="M16" s="480" t="s">
        <v>2134</v>
      </c>
      <c r="N16" s="84" t="s">
        <v>57</v>
      </c>
    </row>
    <row r="17" spans="1:14" ht="173.45" customHeight="1" x14ac:dyDescent="0.25">
      <c r="A17" s="1388"/>
      <c r="B17" s="1420"/>
      <c r="C17" s="1388"/>
      <c r="D17" s="1388"/>
      <c r="E17" s="1422"/>
      <c r="F17" s="1423"/>
      <c r="G17" s="142" t="s">
        <v>713</v>
      </c>
      <c r="H17" s="143" t="s">
        <v>74</v>
      </c>
      <c r="I17" s="144"/>
      <c r="J17" s="145" t="s">
        <v>714</v>
      </c>
      <c r="K17" s="137" t="s">
        <v>715</v>
      </c>
      <c r="L17" s="94">
        <v>1</v>
      </c>
      <c r="M17" s="84" t="s">
        <v>716</v>
      </c>
      <c r="N17" s="84" t="s">
        <v>717</v>
      </c>
    </row>
    <row r="18" spans="1:14" ht="45" x14ac:dyDescent="0.25">
      <c r="A18" s="1394">
        <v>6</v>
      </c>
      <c r="B18" s="1415" t="s">
        <v>718</v>
      </c>
      <c r="C18" s="1417"/>
      <c r="D18" s="1151" t="s">
        <v>74</v>
      </c>
      <c r="E18" s="84" t="s">
        <v>719</v>
      </c>
      <c r="F18" s="79"/>
      <c r="G18" s="1419" t="s">
        <v>720</v>
      </c>
      <c r="H18" s="1151" t="s">
        <v>74</v>
      </c>
      <c r="I18" s="1413"/>
      <c r="J18" s="1398" t="s">
        <v>714</v>
      </c>
      <c r="K18" s="1402" t="s">
        <v>721</v>
      </c>
      <c r="L18" s="1156">
        <v>1</v>
      </c>
      <c r="M18" s="1153" t="s">
        <v>722</v>
      </c>
      <c r="N18" s="1153" t="s">
        <v>723</v>
      </c>
    </row>
    <row r="19" spans="1:14" ht="30" x14ac:dyDescent="0.25">
      <c r="A19" s="1388"/>
      <c r="B19" s="1416"/>
      <c r="C19" s="1418"/>
      <c r="D19" s="1152"/>
      <c r="E19" s="84" t="s">
        <v>724</v>
      </c>
      <c r="F19" s="79"/>
      <c r="G19" s="1155"/>
      <c r="H19" s="1152"/>
      <c r="I19" s="1414"/>
      <c r="J19" s="1400"/>
      <c r="K19" s="1410"/>
      <c r="L19" s="1158"/>
      <c r="M19" s="1155"/>
      <c r="N19" s="1154"/>
    </row>
    <row r="20" spans="1:14" ht="60" x14ac:dyDescent="0.25">
      <c r="A20" s="1407">
        <v>7</v>
      </c>
      <c r="B20" s="1408" t="s">
        <v>725</v>
      </c>
      <c r="C20" s="1150"/>
      <c r="D20" s="1150" t="s">
        <v>74</v>
      </c>
      <c r="E20" s="1153" t="s">
        <v>726</v>
      </c>
      <c r="F20" s="1150"/>
      <c r="G20" s="84" t="s">
        <v>727</v>
      </c>
      <c r="H20" s="79" t="s">
        <v>74</v>
      </c>
      <c r="I20" s="135"/>
      <c r="J20" s="141" t="s">
        <v>728</v>
      </c>
      <c r="K20" s="1402" t="s">
        <v>729</v>
      </c>
      <c r="L20" s="1156">
        <v>1</v>
      </c>
      <c r="M20" s="1411" t="s">
        <v>730</v>
      </c>
      <c r="N20" s="1401" t="s">
        <v>731</v>
      </c>
    </row>
    <row r="21" spans="1:14" ht="135" x14ac:dyDescent="0.25">
      <c r="A21" s="1151"/>
      <c r="B21" s="1409"/>
      <c r="C21" s="1151"/>
      <c r="D21" s="1151"/>
      <c r="E21" s="1154"/>
      <c r="F21" s="1151"/>
      <c r="G21" s="480" t="s">
        <v>2135</v>
      </c>
      <c r="H21" s="79" t="s">
        <v>74</v>
      </c>
      <c r="I21" s="135"/>
      <c r="J21" s="485" t="s">
        <v>2136</v>
      </c>
      <c r="K21" s="1410"/>
      <c r="L21" s="1158"/>
      <c r="M21" s="1412"/>
      <c r="N21" s="1401"/>
    </row>
    <row r="22" spans="1:14" ht="60" x14ac:dyDescent="0.25">
      <c r="A22" s="1152"/>
      <c r="B22" s="1409"/>
      <c r="C22" s="1151"/>
      <c r="D22" s="1151"/>
      <c r="E22" s="1154"/>
      <c r="F22" s="1151"/>
      <c r="G22" s="80" t="s">
        <v>732</v>
      </c>
      <c r="H22" s="76" t="s">
        <v>74</v>
      </c>
      <c r="I22" s="176"/>
      <c r="J22" s="141" t="s">
        <v>733</v>
      </c>
      <c r="K22" s="137" t="s">
        <v>734</v>
      </c>
      <c r="L22" s="94">
        <v>1</v>
      </c>
      <c r="M22" s="84" t="s">
        <v>735</v>
      </c>
      <c r="N22" s="81" t="s">
        <v>736</v>
      </c>
    </row>
    <row r="23" spans="1:14" ht="105" x14ac:dyDescent="0.25">
      <c r="A23" s="1405">
        <v>8</v>
      </c>
      <c r="B23" s="1401" t="s">
        <v>737</v>
      </c>
      <c r="C23" s="1388"/>
      <c r="D23" s="1388" t="s">
        <v>74</v>
      </c>
      <c r="E23" s="1401" t="s">
        <v>738</v>
      </c>
      <c r="F23" s="1388"/>
      <c r="G23" s="146" t="s">
        <v>739</v>
      </c>
      <c r="H23" s="143" t="s">
        <v>74</v>
      </c>
      <c r="I23" s="143"/>
      <c r="J23" s="1398" t="s">
        <v>740</v>
      </c>
      <c r="K23" s="1402"/>
      <c r="L23" s="1156"/>
      <c r="M23" s="1153"/>
      <c r="N23" s="1153"/>
    </row>
    <row r="24" spans="1:14" ht="90" x14ac:dyDescent="0.25">
      <c r="A24" s="1406"/>
      <c r="B24" s="1398"/>
      <c r="C24" s="1392"/>
      <c r="D24" s="1392"/>
      <c r="E24" s="1398"/>
      <c r="F24" s="1392"/>
      <c r="G24" s="147" t="s">
        <v>741</v>
      </c>
      <c r="H24" s="148" t="s">
        <v>74</v>
      </c>
      <c r="I24" s="149"/>
      <c r="J24" s="1400"/>
      <c r="K24" s="1403"/>
      <c r="L24" s="1404"/>
      <c r="M24" s="1159"/>
      <c r="N24" s="1159"/>
    </row>
    <row r="25" spans="1:14" ht="403.15" customHeight="1" x14ac:dyDescent="0.25">
      <c r="A25" s="1392">
        <v>9</v>
      </c>
      <c r="B25" s="1401" t="s">
        <v>742</v>
      </c>
      <c r="C25" s="1388"/>
      <c r="D25" s="1388" t="s">
        <v>74</v>
      </c>
      <c r="E25" s="1401" t="s">
        <v>743</v>
      </c>
      <c r="F25" s="1388"/>
      <c r="G25" s="141" t="s">
        <v>744</v>
      </c>
      <c r="H25" s="143" t="s">
        <v>74</v>
      </c>
      <c r="I25" s="143"/>
      <c r="J25" s="151" t="s">
        <v>745</v>
      </c>
      <c r="K25" s="141" t="s">
        <v>746</v>
      </c>
      <c r="L25" s="150">
        <v>1</v>
      </c>
      <c r="M25" s="485" t="s">
        <v>2141</v>
      </c>
      <c r="N25" s="141" t="s">
        <v>747</v>
      </c>
    </row>
    <row r="26" spans="1:14" ht="349.9" customHeight="1" x14ac:dyDescent="0.25">
      <c r="A26" s="1393"/>
      <c r="B26" s="1401"/>
      <c r="C26" s="1388"/>
      <c r="D26" s="1388"/>
      <c r="E26" s="1401"/>
      <c r="F26" s="1388"/>
      <c r="G26" s="141" t="s">
        <v>748</v>
      </c>
      <c r="H26" s="143" t="s">
        <v>74</v>
      </c>
      <c r="I26" s="143"/>
      <c r="J26" s="485" t="s">
        <v>2137</v>
      </c>
      <c r="K26" s="141" t="s">
        <v>749</v>
      </c>
      <c r="L26" s="150">
        <v>1</v>
      </c>
      <c r="M26" s="485" t="s">
        <v>2138</v>
      </c>
      <c r="N26" s="141" t="s">
        <v>750</v>
      </c>
    </row>
    <row r="27" spans="1:14" ht="67.150000000000006" customHeight="1" x14ac:dyDescent="0.25">
      <c r="A27" s="1393"/>
      <c r="B27" s="1401"/>
      <c r="C27" s="1388"/>
      <c r="D27" s="1388"/>
      <c r="E27" s="1401"/>
      <c r="F27" s="1388"/>
      <c r="G27" s="1389" t="s">
        <v>751</v>
      </c>
      <c r="H27" s="1392" t="s">
        <v>74</v>
      </c>
      <c r="I27" s="1395"/>
      <c r="J27" s="1398" t="s">
        <v>752</v>
      </c>
      <c r="K27" s="141" t="s">
        <v>753</v>
      </c>
      <c r="L27" s="150">
        <v>1</v>
      </c>
      <c r="M27" s="486" t="s">
        <v>2139</v>
      </c>
      <c r="N27" s="141" t="s">
        <v>754</v>
      </c>
    </row>
    <row r="28" spans="1:14" ht="231" customHeight="1" x14ac:dyDescent="0.25">
      <c r="A28" s="1393"/>
      <c r="B28" s="1401"/>
      <c r="C28" s="1388"/>
      <c r="D28" s="1388"/>
      <c r="E28" s="1401"/>
      <c r="F28" s="1388"/>
      <c r="G28" s="1390"/>
      <c r="H28" s="1393"/>
      <c r="I28" s="1396"/>
      <c r="J28" s="1399"/>
      <c r="K28" s="141" t="s">
        <v>755</v>
      </c>
      <c r="L28" s="150">
        <v>1</v>
      </c>
      <c r="M28" s="486" t="s">
        <v>2140</v>
      </c>
      <c r="N28" s="141" t="s">
        <v>756</v>
      </c>
    </row>
    <row r="29" spans="1:14" ht="120" x14ac:dyDescent="0.25">
      <c r="A29" s="1394"/>
      <c r="B29" s="1401"/>
      <c r="C29" s="1388"/>
      <c r="D29" s="1388"/>
      <c r="E29" s="1401"/>
      <c r="F29" s="1388"/>
      <c r="G29" s="1391"/>
      <c r="H29" s="1394"/>
      <c r="I29" s="1397"/>
      <c r="J29" s="1400"/>
      <c r="K29" s="141" t="s">
        <v>757</v>
      </c>
      <c r="L29" s="150">
        <v>1</v>
      </c>
      <c r="M29" s="151" t="s">
        <v>758</v>
      </c>
      <c r="N29" s="141" t="s">
        <v>759</v>
      </c>
    </row>
    <row r="31" spans="1:14" ht="23.25" x14ac:dyDescent="0.25">
      <c r="B31" s="391">
        <f>COUNTA(B10:B29)</f>
        <v>9</v>
      </c>
      <c r="C31" s="388"/>
      <c r="D31" s="388"/>
      <c r="E31" s="388"/>
      <c r="F31" s="388"/>
      <c r="G31" s="388"/>
      <c r="H31" s="388"/>
      <c r="I31" s="388"/>
      <c r="J31" s="388"/>
      <c r="K31" s="391">
        <f>COUNTA(K10:K29)</f>
        <v>14</v>
      </c>
      <c r="L31" s="392">
        <f>AVERAGE(L10:L29)</f>
        <v>1</v>
      </c>
    </row>
    <row r="32" spans="1:14" ht="25.5" x14ac:dyDescent="0.25">
      <c r="B32" s="398" t="s">
        <v>2044</v>
      </c>
      <c r="C32" s="397"/>
      <c r="D32" s="397"/>
      <c r="E32" s="397"/>
      <c r="F32" s="397"/>
      <c r="G32" s="397"/>
      <c r="H32" s="397"/>
      <c r="I32" s="397"/>
      <c r="J32" s="397"/>
      <c r="K32" s="398" t="s">
        <v>2045</v>
      </c>
      <c r="L32" s="398" t="s">
        <v>2046</v>
      </c>
    </row>
  </sheetData>
  <mergeCells count="79">
    <mergeCell ref="K7:N7"/>
    <mergeCell ref="F8:F9"/>
    <mergeCell ref="A5:B5"/>
    <mergeCell ref="C5:F5"/>
    <mergeCell ref="C7:F7"/>
    <mergeCell ref="G7:J7"/>
    <mergeCell ref="N8:N9"/>
    <mergeCell ref="M8:M9"/>
    <mergeCell ref="A8:A9"/>
    <mergeCell ref="B8:B9"/>
    <mergeCell ref="C8:D8"/>
    <mergeCell ref="E8:E9"/>
    <mergeCell ref="A10:A11"/>
    <mergeCell ref="B10:B11"/>
    <mergeCell ref="C10:C11"/>
    <mergeCell ref="D10:D11"/>
    <mergeCell ref="E10:E11"/>
    <mergeCell ref="F10:F11"/>
    <mergeCell ref="G8:G9"/>
    <mergeCell ref="H8:I8"/>
    <mergeCell ref="J8:J9"/>
    <mergeCell ref="L8:L9"/>
    <mergeCell ref="F12:F13"/>
    <mergeCell ref="A16:A17"/>
    <mergeCell ref="B16:B17"/>
    <mergeCell ref="C16:C17"/>
    <mergeCell ref="D16:D17"/>
    <mergeCell ref="E16:E17"/>
    <mergeCell ref="F16:F17"/>
    <mergeCell ref="A12:A13"/>
    <mergeCell ref="B12:B13"/>
    <mergeCell ref="C12:C13"/>
    <mergeCell ref="D12:D13"/>
    <mergeCell ref="E12:E13"/>
    <mergeCell ref="L18:L19"/>
    <mergeCell ref="A18:A19"/>
    <mergeCell ref="B18:B19"/>
    <mergeCell ref="C18:C19"/>
    <mergeCell ref="D18:D19"/>
    <mergeCell ref="G18:G19"/>
    <mergeCell ref="M18:M19"/>
    <mergeCell ref="N18:N19"/>
    <mergeCell ref="A20:A22"/>
    <mergeCell ref="B20:B22"/>
    <mergeCell ref="C20:C22"/>
    <mergeCell ref="D20:D22"/>
    <mergeCell ref="E20:E22"/>
    <mergeCell ref="F20:F22"/>
    <mergeCell ref="K20:K21"/>
    <mergeCell ref="L20:L21"/>
    <mergeCell ref="M20:M21"/>
    <mergeCell ref="N20:N21"/>
    <mergeCell ref="H18:H19"/>
    <mergeCell ref="I18:I19"/>
    <mergeCell ref="J18:J19"/>
    <mergeCell ref="K18:K19"/>
    <mergeCell ref="N23:N24"/>
    <mergeCell ref="L23:L24"/>
    <mergeCell ref="A23:A24"/>
    <mergeCell ref="B23:B24"/>
    <mergeCell ref="C23:C24"/>
    <mergeCell ref="D23:D24"/>
    <mergeCell ref="E23:E24"/>
    <mergeCell ref="A1:N1"/>
    <mergeCell ref="A2:N2"/>
    <mergeCell ref="F25:F29"/>
    <mergeCell ref="G27:G29"/>
    <mergeCell ref="H27:H29"/>
    <mergeCell ref="I27:I29"/>
    <mergeCell ref="J27:J29"/>
    <mergeCell ref="B25:B29"/>
    <mergeCell ref="C25:C29"/>
    <mergeCell ref="D25:D29"/>
    <mergeCell ref="E25:E29"/>
    <mergeCell ref="A25:A29"/>
    <mergeCell ref="F23:F24"/>
    <mergeCell ref="J23:J24"/>
    <mergeCell ref="K23:K24"/>
    <mergeCell ref="M23:M24"/>
  </mergeCells>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48"/>
  <sheetViews>
    <sheetView showGridLines="0" zoomScale="70" zoomScaleNormal="70" workbookViewId="0">
      <selection sqref="A1:XFD2"/>
    </sheetView>
  </sheetViews>
  <sheetFormatPr baseColWidth="10" defaultColWidth="12.5703125" defaultRowHeight="15" x14ac:dyDescent="0.25"/>
  <cols>
    <col min="1" max="1" width="5.140625" style="71" customWidth="1"/>
    <col min="2" max="2" width="15.28515625" style="71" customWidth="1"/>
    <col min="3" max="3" width="9.42578125" style="71" customWidth="1"/>
    <col min="4" max="4" width="9.85546875" style="71" customWidth="1"/>
    <col min="5" max="5" width="30.42578125" style="71" customWidth="1"/>
    <col min="6" max="6" width="29" style="71" customWidth="1"/>
    <col min="7" max="7" width="25.42578125" style="70" customWidth="1"/>
    <col min="8" max="8" width="10" style="97" customWidth="1"/>
    <col min="9" max="9" width="10" style="152" customWidth="1"/>
    <col min="10" max="10" width="32.85546875" style="153" customWidth="1"/>
    <col min="11" max="11" width="30.7109375" style="71" customWidth="1"/>
    <col min="12" max="12" width="14.140625" style="97" customWidth="1"/>
    <col min="13" max="13" width="95.42578125" style="71" customWidth="1"/>
    <col min="14" max="14" width="67.85546875" style="71" customWidth="1"/>
    <col min="15" max="16384" width="12.5703125" style="71"/>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3" spans="1:14" x14ac:dyDescent="0.25">
      <c r="H3" s="572"/>
      <c r="L3" s="572"/>
    </row>
    <row r="4" spans="1:14" x14ac:dyDescent="0.25">
      <c r="H4" s="572"/>
      <c r="L4" s="572"/>
    </row>
    <row r="5" spans="1:14" ht="34.5" customHeight="1" x14ac:dyDescent="0.25">
      <c r="A5" s="1172" t="s">
        <v>60</v>
      </c>
      <c r="B5" s="1172"/>
      <c r="C5" s="1173" t="s">
        <v>760</v>
      </c>
      <c r="D5" s="1173"/>
      <c r="E5" s="1173"/>
      <c r="F5" s="1173"/>
    </row>
    <row r="6" spans="1:14" ht="28.5" customHeight="1" x14ac:dyDescent="0.25"/>
    <row r="7" spans="1:14" x14ac:dyDescent="0.25">
      <c r="C7" s="1174" t="s">
        <v>262</v>
      </c>
      <c r="D7" s="1174"/>
      <c r="E7" s="1174"/>
      <c r="F7" s="1174"/>
      <c r="G7" s="1175" t="s">
        <v>263</v>
      </c>
      <c r="H7" s="1175"/>
      <c r="I7" s="1175"/>
      <c r="J7" s="1175"/>
      <c r="K7" s="1176" t="s">
        <v>264</v>
      </c>
      <c r="L7" s="1176"/>
      <c r="M7" s="1176"/>
      <c r="N7" s="1176"/>
    </row>
    <row r="8" spans="1:14" ht="13.9" customHeight="1" x14ac:dyDescent="0.25">
      <c r="A8" s="1167" t="s">
        <v>119</v>
      </c>
      <c r="B8" s="1169" t="s">
        <v>265</v>
      </c>
      <c r="C8" s="1214" t="s">
        <v>266</v>
      </c>
      <c r="D8" s="1215"/>
      <c r="E8" s="1169" t="s">
        <v>267</v>
      </c>
      <c r="F8" s="1170" t="s">
        <v>268</v>
      </c>
      <c r="G8" s="1165" t="s">
        <v>269</v>
      </c>
      <c r="H8" s="1165" t="s">
        <v>270</v>
      </c>
      <c r="I8" s="1165"/>
      <c r="J8" s="1165" t="s">
        <v>271</v>
      </c>
      <c r="K8" s="73" t="s">
        <v>272</v>
      </c>
      <c r="L8" s="1162" t="s">
        <v>273</v>
      </c>
      <c r="M8" s="1162" t="s">
        <v>274</v>
      </c>
      <c r="N8" s="1162" t="s">
        <v>275</v>
      </c>
    </row>
    <row r="9" spans="1:14" x14ac:dyDescent="0.25">
      <c r="A9" s="1167"/>
      <c r="B9" s="1169"/>
      <c r="C9" s="89" t="s">
        <v>276</v>
      </c>
      <c r="D9" s="89" t="s">
        <v>277</v>
      </c>
      <c r="E9" s="1169"/>
      <c r="F9" s="1170"/>
      <c r="G9" s="1165"/>
      <c r="H9" s="88" t="s">
        <v>276</v>
      </c>
      <c r="I9" s="88" t="s">
        <v>277</v>
      </c>
      <c r="J9" s="1165"/>
      <c r="K9" s="73" t="s">
        <v>278</v>
      </c>
      <c r="L9" s="1162"/>
      <c r="M9" s="1162"/>
      <c r="N9" s="1162"/>
    </row>
    <row r="10" spans="1:14" ht="291" customHeight="1" x14ac:dyDescent="0.25">
      <c r="A10" s="1150">
        <v>1</v>
      </c>
      <c r="B10" s="1153" t="s">
        <v>761</v>
      </c>
      <c r="C10" s="1483"/>
      <c r="D10" s="1429" t="s">
        <v>74</v>
      </c>
      <c r="E10" s="1153" t="s">
        <v>762</v>
      </c>
      <c r="F10" s="251"/>
      <c r="G10" s="155" t="s">
        <v>763</v>
      </c>
      <c r="H10" s="155" t="s">
        <v>74</v>
      </c>
      <c r="I10" s="155"/>
      <c r="J10" s="242" t="s">
        <v>764</v>
      </c>
      <c r="K10" s="402" t="s">
        <v>765</v>
      </c>
      <c r="L10" s="156">
        <v>1</v>
      </c>
      <c r="M10" s="155" t="s">
        <v>766</v>
      </c>
      <c r="N10" s="155" t="s">
        <v>767</v>
      </c>
    </row>
    <row r="11" spans="1:14" ht="87" customHeight="1" x14ac:dyDescent="0.25">
      <c r="A11" s="1151"/>
      <c r="B11" s="1154"/>
      <c r="C11" s="1484"/>
      <c r="D11" s="1409"/>
      <c r="E11" s="1154"/>
      <c r="F11" s="251"/>
      <c r="G11" s="84" t="s">
        <v>768</v>
      </c>
      <c r="H11" s="79" t="s">
        <v>74</v>
      </c>
      <c r="I11" s="154"/>
      <c r="J11" s="236" t="s">
        <v>769</v>
      </c>
      <c r="K11" s="1153"/>
      <c r="L11" s="1445"/>
      <c r="M11" s="1486"/>
      <c r="N11" s="1439"/>
    </row>
    <row r="12" spans="1:14" ht="45" x14ac:dyDescent="0.25">
      <c r="A12" s="1151"/>
      <c r="B12" s="1154"/>
      <c r="C12" s="1484"/>
      <c r="D12" s="1409"/>
      <c r="E12" s="1154"/>
      <c r="F12" s="251"/>
      <c r="G12" s="78" t="s">
        <v>770</v>
      </c>
      <c r="H12" s="79" t="s">
        <v>74</v>
      </c>
      <c r="I12" s="154"/>
      <c r="J12" s="236" t="s">
        <v>771</v>
      </c>
      <c r="K12" s="1155"/>
      <c r="L12" s="1445"/>
      <c r="M12" s="1487"/>
      <c r="N12" s="1439"/>
    </row>
    <row r="13" spans="1:14" ht="60" x14ac:dyDescent="0.25">
      <c r="A13" s="1151"/>
      <c r="B13" s="1154"/>
      <c r="C13" s="1484"/>
      <c r="D13" s="1409"/>
      <c r="E13" s="1154"/>
      <c r="F13" s="251"/>
      <c r="G13" s="78" t="s">
        <v>772</v>
      </c>
      <c r="H13" s="79" t="s">
        <v>74</v>
      </c>
      <c r="I13" s="154"/>
      <c r="J13" s="236" t="s">
        <v>773</v>
      </c>
      <c r="K13" s="80"/>
      <c r="L13" s="159"/>
      <c r="M13" s="160"/>
      <c r="N13" s="80"/>
    </row>
    <row r="14" spans="1:14" ht="28.15" customHeight="1" x14ac:dyDescent="0.25">
      <c r="A14" s="1151"/>
      <c r="B14" s="1154"/>
      <c r="C14" s="1484"/>
      <c r="D14" s="1409"/>
      <c r="E14" s="1154"/>
      <c r="F14" s="251"/>
      <c r="G14" s="487" t="s">
        <v>869</v>
      </c>
      <c r="H14" s="79"/>
      <c r="I14" s="79" t="s">
        <v>74</v>
      </c>
      <c r="J14" s="84"/>
      <c r="K14" s="1460" t="s">
        <v>774</v>
      </c>
      <c r="L14" s="1447">
        <v>1</v>
      </c>
      <c r="M14" s="1189" t="s">
        <v>2142</v>
      </c>
      <c r="N14" s="1189" t="s">
        <v>2143</v>
      </c>
    </row>
    <row r="15" spans="1:14" ht="28.15" customHeight="1" x14ac:dyDescent="0.25">
      <c r="A15" s="1151"/>
      <c r="B15" s="1154"/>
      <c r="C15" s="1484"/>
      <c r="D15" s="1409"/>
      <c r="E15" s="1154"/>
      <c r="F15" s="251"/>
      <c r="G15" s="77" t="s">
        <v>775</v>
      </c>
      <c r="H15" s="79" t="s">
        <v>74</v>
      </c>
      <c r="I15" s="154"/>
      <c r="J15" s="84"/>
      <c r="K15" s="1453"/>
      <c r="L15" s="1448"/>
      <c r="M15" s="1154"/>
      <c r="N15" s="1154"/>
    </row>
    <row r="16" spans="1:14" ht="14.45" customHeight="1" x14ac:dyDescent="0.25">
      <c r="A16" s="1151"/>
      <c r="B16" s="1154"/>
      <c r="C16" s="1484"/>
      <c r="D16" s="1409"/>
      <c r="E16" s="1154"/>
      <c r="F16" s="251"/>
      <c r="G16" s="77" t="s">
        <v>776</v>
      </c>
      <c r="H16" s="79" t="s">
        <v>74</v>
      </c>
      <c r="I16" s="154"/>
      <c r="J16" s="236" t="s">
        <v>777</v>
      </c>
      <c r="K16" s="1453"/>
      <c r="L16" s="1448"/>
      <c r="M16" s="1154"/>
      <c r="N16" s="1154"/>
    </row>
    <row r="17" spans="1:14" ht="124.9" customHeight="1" x14ac:dyDescent="0.25">
      <c r="A17" s="1151"/>
      <c r="B17" s="1154"/>
      <c r="C17" s="1484"/>
      <c r="D17" s="1409"/>
      <c r="E17" s="1154"/>
      <c r="F17" s="251"/>
      <c r="G17" s="77" t="s">
        <v>778</v>
      </c>
      <c r="H17" s="79" t="s">
        <v>74</v>
      </c>
      <c r="I17" s="154"/>
      <c r="J17" s="236" t="s">
        <v>779</v>
      </c>
      <c r="K17" s="1454"/>
      <c r="L17" s="1449"/>
      <c r="M17" s="1155"/>
      <c r="N17" s="1155"/>
    </row>
    <row r="18" spans="1:14" ht="42" customHeight="1" x14ac:dyDescent="0.25">
      <c r="A18" s="1151"/>
      <c r="B18" s="1154"/>
      <c r="C18" s="1484"/>
      <c r="D18" s="1409"/>
      <c r="E18" s="1154"/>
      <c r="F18" s="251"/>
      <c r="G18" s="77" t="s">
        <v>780</v>
      </c>
      <c r="H18" s="79"/>
      <c r="I18" s="79" t="s">
        <v>74</v>
      </c>
      <c r="J18" s="84"/>
      <c r="K18" s="1153"/>
      <c r="L18" s="1447"/>
      <c r="M18" s="1153"/>
      <c r="N18" s="1153"/>
    </row>
    <row r="19" spans="1:14" ht="45" x14ac:dyDescent="0.25">
      <c r="A19" s="1151"/>
      <c r="B19" s="1154"/>
      <c r="C19" s="1484"/>
      <c r="D19" s="1409"/>
      <c r="E19" s="1154"/>
      <c r="F19" s="251"/>
      <c r="G19" s="78" t="s">
        <v>781</v>
      </c>
      <c r="H19" s="79"/>
      <c r="I19" s="79" t="s">
        <v>74</v>
      </c>
      <c r="J19" s="84"/>
      <c r="K19" s="1154"/>
      <c r="L19" s="1448"/>
      <c r="M19" s="1154"/>
      <c r="N19" s="1154"/>
    </row>
    <row r="20" spans="1:14" ht="42" customHeight="1" x14ac:dyDescent="0.25">
      <c r="A20" s="1151"/>
      <c r="B20" s="1154"/>
      <c r="C20" s="1484"/>
      <c r="D20" s="1409"/>
      <c r="E20" s="1154"/>
      <c r="F20" s="251"/>
      <c r="G20" s="163" t="s">
        <v>782</v>
      </c>
      <c r="H20" s="76"/>
      <c r="I20" s="76" t="s">
        <v>74</v>
      </c>
      <c r="J20" s="80"/>
      <c r="K20" s="1154"/>
      <c r="L20" s="1448"/>
      <c r="M20" s="1154"/>
      <c r="N20" s="1154"/>
    </row>
    <row r="21" spans="1:14" ht="75.75" thickBot="1" x14ac:dyDescent="0.3">
      <c r="A21" s="1151"/>
      <c r="B21" s="1154"/>
      <c r="C21" s="1485"/>
      <c r="D21" s="1430"/>
      <c r="E21" s="1154"/>
      <c r="F21" s="250"/>
      <c r="G21" s="163" t="s">
        <v>783</v>
      </c>
      <c r="H21" s="76" t="s">
        <v>74</v>
      </c>
      <c r="I21" s="76"/>
      <c r="J21" s="243" t="s">
        <v>784</v>
      </c>
      <c r="K21" s="1154"/>
      <c r="L21" s="1448"/>
      <c r="M21" s="1154"/>
      <c r="N21" s="1154"/>
    </row>
    <row r="22" spans="1:14" ht="150" x14ac:dyDescent="0.25">
      <c r="A22" s="1461">
        <v>2</v>
      </c>
      <c r="B22" s="1450" t="s">
        <v>785</v>
      </c>
      <c r="C22" s="1450"/>
      <c r="D22" s="1450" t="s">
        <v>74</v>
      </c>
      <c r="E22" s="1450" t="s">
        <v>786</v>
      </c>
      <c r="F22" s="164"/>
      <c r="G22" s="165" t="s">
        <v>787</v>
      </c>
      <c r="H22" s="166" t="s">
        <v>74</v>
      </c>
      <c r="I22" s="167"/>
      <c r="J22" s="244" t="s">
        <v>788</v>
      </c>
      <c r="K22" s="1480"/>
      <c r="L22" s="1455"/>
      <c r="M22" s="1480"/>
      <c r="N22" s="1457"/>
    </row>
    <row r="23" spans="1:14" ht="120" x14ac:dyDescent="0.25">
      <c r="A23" s="1479"/>
      <c r="B23" s="1155"/>
      <c r="C23" s="1155"/>
      <c r="D23" s="1155"/>
      <c r="E23" s="1155"/>
      <c r="F23" s="168"/>
      <c r="G23" s="77" t="s">
        <v>789</v>
      </c>
      <c r="H23" s="85" t="s">
        <v>74</v>
      </c>
      <c r="I23" s="168"/>
      <c r="J23" s="245" t="s">
        <v>790</v>
      </c>
      <c r="K23" s="1154"/>
      <c r="L23" s="1448"/>
      <c r="M23" s="1154"/>
      <c r="N23" s="1458"/>
    </row>
    <row r="24" spans="1:14" ht="60" x14ac:dyDescent="0.25">
      <c r="A24" s="1462"/>
      <c r="B24" s="1439"/>
      <c r="C24" s="1439"/>
      <c r="D24" s="1439"/>
      <c r="E24" s="1439"/>
      <c r="F24" s="154"/>
      <c r="G24" s="77" t="s">
        <v>791</v>
      </c>
      <c r="H24" s="79" t="s">
        <v>74</v>
      </c>
      <c r="I24" s="154"/>
      <c r="J24" s="236" t="s">
        <v>792</v>
      </c>
      <c r="K24" s="1155"/>
      <c r="L24" s="1152"/>
      <c r="M24" s="1155"/>
      <c r="N24" s="1478"/>
    </row>
    <row r="25" spans="1:14" ht="90" x14ac:dyDescent="0.25">
      <c r="A25" s="1462"/>
      <c r="B25" s="1439"/>
      <c r="C25" s="1439"/>
      <c r="D25" s="1439"/>
      <c r="E25" s="1439"/>
      <c r="F25" s="154"/>
      <c r="G25" s="77" t="s">
        <v>793</v>
      </c>
      <c r="H25" s="79" t="s">
        <v>74</v>
      </c>
      <c r="I25" s="154"/>
      <c r="J25" s="236" t="s">
        <v>794</v>
      </c>
      <c r="K25" s="1481"/>
      <c r="L25" s="1447"/>
      <c r="M25" s="1153"/>
      <c r="N25" s="1475"/>
    </row>
    <row r="26" spans="1:14" ht="45" x14ac:dyDescent="0.25">
      <c r="A26" s="1462"/>
      <c r="B26" s="1439"/>
      <c r="C26" s="1439"/>
      <c r="D26" s="1439"/>
      <c r="E26" s="1439"/>
      <c r="F26" s="154"/>
      <c r="G26" s="77" t="s">
        <v>795</v>
      </c>
      <c r="H26" s="79" t="s">
        <v>74</v>
      </c>
      <c r="I26" s="154"/>
      <c r="J26" s="236" t="s">
        <v>796</v>
      </c>
      <c r="K26" s="1482"/>
      <c r="L26" s="1151"/>
      <c r="M26" s="1154"/>
      <c r="N26" s="1458"/>
    </row>
    <row r="27" spans="1:14" ht="45" x14ac:dyDescent="0.25">
      <c r="A27" s="1462"/>
      <c r="B27" s="1439"/>
      <c r="C27" s="1439"/>
      <c r="D27" s="1439"/>
      <c r="E27" s="1439"/>
      <c r="F27" s="154"/>
      <c r="G27" s="169" t="s">
        <v>797</v>
      </c>
      <c r="H27" s="79" t="s">
        <v>74</v>
      </c>
      <c r="I27" s="154"/>
      <c r="J27" s="236" t="s">
        <v>798</v>
      </c>
      <c r="K27" s="1472"/>
      <c r="L27" s="1152"/>
      <c r="M27" s="1155"/>
      <c r="N27" s="1459"/>
    </row>
    <row r="28" spans="1:14" ht="60" x14ac:dyDescent="0.25">
      <c r="A28" s="1462"/>
      <c r="B28" s="1439"/>
      <c r="C28" s="1439"/>
      <c r="D28" s="1439"/>
      <c r="E28" s="1439"/>
      <c r="F28" s="154"/>
      <c r="G28" s="169" t="s">
        <v>799</v>
      </c>
      <c r="H28" s="79"/>
      <c r="I28" s="79" t="s">
        <v>74</v>
      </c>
      <c r="J28" s="236" t="s">
        <v>800</v>
      </c>
      <c r="K28" s="1153"/>
      <c r="L28" s="1447"/>
      <c r="M28" s="1153"/>
      <c r="N28" s="1475"/>
    </row>
    <row r="29" spans="1:14" ht="45" x14ac:dyDescent="0.25">
      <c r="A29" s="1462"/>
      <c r="B29" s="1439"/>
      <c r="C29" s="1439"/>
      <c r="D29" s="1439"/>
      <c r="E29" s="1439"/>
      <c r="F29" s="154"/>
      <c r="G29" s="169" t="s">
        <v>801</v>
      </c>
      <c r="H29" s="79" t="s">
        <v>74</v>
      </c>
      <c r="I29" s="154"/>
      <c r="J29" s="246" t="s">
        <v>802</v>
      </c>
      <c r="K29" s="1154"/>
      <c r="L29" s="1151"/>
      <c r="M29" s="1151"/>
      <c r="N29" s="1477"/>
    </row>
    <row r="30" spans="1:14" ht="45" x14ac:dyDescent="0.25">
      <c r="A30" s="1462"/>
      <c r="B30" s="1439"/>
      <c r="C30" s="1439"/>
      <c r="D30" s="1439"/>
      <c r="E30" s="1439"/>
      <c r="F30" s="154"/>
      <c r="G30" s="169" t="s">
        <v>803</v>
      </c>
      <c r="H30" s="79" t="s">
        <v>74</v>
      </c>
      <c r="I30" s="154"/>
      <c r="J30" s="247" t="s">
        <v>804</v>
      </c>
      <c r="K30" s="1155"/>
      <c r="L30" s="1152"/>
      <c r="M30" s="1152"/>
      <c r="N30" s="1478"/>
    </row>
    <row r="31" spans="1:14" ht="45" x14ac:dyDescent="0.25">
      <c r="A31" s="1462"/>
      <c r="B31" s="1439"/>
      <c r="C31" s="1439"/>
      <c r="D31" s="1439"/>
      <c r="E31" s="1439"/>
      <c r="F31" s="154"/>
      <c r="G31" s="169" t="s">
        <v>805</v>
      </c>
      <c r="H31" s="79" t="s">
        <v>74</v>
      </c>
      <c r="I31" s="154"/>
      <c r="J31" s="247" t="s">
        <v>806</v>
      </c>
      <c r="K31" s="1153"/>
      <c r="L31" s="1447"/>
      <c r="M31" s="1153"/>
      <c r="N31" s="1475"/>
    </row>
    <row r="32" spans="1:14" ht="75" x14ac:dyDescent="0.25">
      <c r="A32" s="1462"/>
      <c r="B32" s="1439"/>
      <c r="C32" s="1439"/>
      <c r="D32" s="1439"/>
      <c r="E32" s="1439"/>
      <c r="F32" s="154"/>
      <c r="G32" s="169" t="s">
        <v>807</v>
      </c>
      <c r="H32" s="79" t="s">
        <v>74</v>
      </c>
      <c r="I32" s="154"/>
      <c r="J32" s="236" t="s">
        <v>808</v>
      </c>
      <c r="K32" s="1154"/>
      <c r="L32" s="1151"/>
      <c r="M32" s="1154"/>
      <c r="N32" s="1477"/>
    </row>
    <row r="33" spans="1:14" ht="45" x14ac:dyDescent="0.25">
      <c r="A33" s="1462"/>
      <c r="B33" s="1439"/>
      <c r="C33" s="1439"/>
      <c r="D33" s="1439"/>
      <c r="E33" s="1439"/>
      <c r="F33" s="154"/>
      <c r="G33" s="169" t="s">
        <v>809</v>
      </c>
      <c r="H33" s="79"/>
      <c r="I33" s="79" t="s">
        <v>74</v>
      </c>
      <c r="J33" s="78"/>
      <c r="K33" s="1155"/>
      <c r="L33" s="1152"/>
      <c r="M33" s="1155"/>
      <c r="N33" s="1478"/>
    </row>
    <row r="34" spans="1:14" ht="75" x14ac:dyDescent="0.25">
      <c r="A34" s="1462"/>
      <c r="B34" s="1439"/>
      <c r="C34" s="1439"/>
      <c r="D34" s="1439"/>
      <c r="E34" s="1439"/>
      <c r="F34" s="46" t="s">
        <v>2144</v>
      </c>
      <c r="G34" s="169" t="s">
        <v>810</v>
      </c>
      <c r="H34" s="79"/>
      <c r="I34" s="79" t="s">
        <v>74</v>
      </c>
      <c r="J34" s="84" t="s">
        <v>811</v>
      </c>
      <c r="K34" s="1153"/>
      <c r="L34" s="1447"/>
      <c r="M34" s="1153"/>
      <c r="N34" s="1475"/>
    </row>
    <row r="35" spans="1:14" ht="75" x14ac:dyDescent="0.25">
      <c r="A35" s="1462"/>
      <c r="B35" s="1439"/>
      <c r="C35" s="1439"/>
      <c r="D35" s="1439"/>
      <c r="E35" s="1439"/>
      <c r="F35" s="154"/>
      <c r="G35" s="169" t="s">
        <v>812</v>
      </c>
      <c r="H35" s="79" t="s">
        <v>74</v>
      </c>
      <c r="I35" s="79"/>
      <c r="J35" s="236" t="s">
        <v>813</v>
      </c>
      <c r="K35" s="1154"/>
      <c r="L35" s="1151"/>
      <c r="M35" s="1151"/>
      <c r="N35" s="1458"/>
    </row>
    <row r="36" spans="1:14" ht="75" x14ac:dyDescent="0.25">
      <c r="A36" s="1462"/>
      <c r="B36" s="1439"/>
      <c r="C36" s="1439"/>
      <c r="D36" s="1439"/>
      <c r="E36" s="1439"/>
      <c r="F36" s="154"/>
      <c r="G36" s="169" t="s">
        <v>814</v>
      </c>
      <c r="H36" s="79" t="s">
        <v>74</v>
      </c>
      <c r="I36" s="83"/>
      <c r="J36" s="236" t="s">
        <v>815</v>
      </c>
      <c r="K36" s="1155"/>
      <c r="L36" s="1152"/>
      <c r="M36" s="1152"/>
      <c r="N36" s="1459"/>
    </row>
    <row r="37" spans="1:14" ht="75" x14ac:dyDescent="0.25">
      <c r="A37" s="1462"/>
      <c r="B37" s="1439"/>
      <c r="C37" s="1439"/>
      <c r="D37" s="1439"/>
      <c r="E37" s="1439"/>
      <c r="F37" s="154"/>
      <c r="G37" s="169" t="s">
        <v>816</v>
      </c>
      <c r="H37" s="79" t="s">
        <v>74</v>
      </c>
      <c r="I37" s="83"/>
      <c r="J37" s="84" t="s">
        <v>817</v>
      </c>
      <c r="K37" s="1153"/>
      <c r="L37" s="1447"/>
      <c r="M37" s="1153"/>
      <c r="N37" s="1475"/>
    </row>
    <row r="38" spans="1:14" ht="75" x14ac:dyDescent="0.25">
      <c r="A38" s="1462"/>
      <c r="B38" s="1439"/>
      <c r="C38" s="1439"/>
      <c r="D38" s="1439"/>
      <c r="E38" s="1439"/>
      <c r="F38" s="154"/>
      <c r="G38" s="169" t="s">
        <v>818</v>
      </c>
      <c r="H38" s="79" t="s">
        <v>74</v>
      </c>
      <c r="I38" s="79"/>
      <c r="J38" s="248" t="s">
        <v>819</v>
      </c>
      <c r="K38" s="1154"/>
      <c r="L38" s="1151"/>
      <c r="M38" s="1154"/>
      <c r="N38" s="1458"/>
    </row>
    <row r="39" spans="1:14" ht="75.75" thickBot="1" x14ac:dyDescent="0.3">
      <c r="A39" s="1463"/>
      <c r="B39" s="1451"/>
      <c r="C39" s="1451"/>
      <c r="D39" s="1451"/>
      <c r="E39" s="1451"/>
      <c r="F39" s="171"/>
      <c r="G39" s="172" t="s">
        <v>820</v>
      </c>
      <c r="H39" s="173" t="s">
        <v>74</v>
      </c>
      <c r="I39" s="173"/>
      <c r="J39" s="249" t="s">
        <v>821</v>
      </c>
      <c r="K39" s="1464"/>
      <c r="L39" s="1474"/>
      <c r="M39" s="1464"/>
      <c r="N39" s="1476"/>
    </row>
    <row r="40" spans="1:14" ht="55.15" customHeight="1" x14ac:dyDescent="0.25">
      <c r="A40" s="1446">
        <v>3</v>
      </c>
      <c r="B40" s="1446" t="s">
        <v>822</v>
      </c>
      <c r="C40" s="1446"/>
      <c r="D40" s="1446" t="s">
        <v>74</v>
      </c>
      <c r="E40" s="1446" t="s">
        <v>823</v>
      </c>
      <c r="F40" s="174"/>
      <c r="G40" s="174" t="s">
        <v>824</v>
      </c>
      <c r="H40" s="85" t="s">
        <v>74</v>
      </c>
      <c r="I40" s="86"/>
      <c r="J40" s="245" t="s">
        <v>825</v>
      </c>
      <c r="K40" s="1453" t="s">
        <v>826</v>
      </c>
      <c r="L40" s="1448">
        <v>1</v>
      </c>
      <c r="M40" s="1472" t="s">
        <v>827</v>
      </c>
      <c r="N40" s="1155" t="s">
        <v>828</v>
      </c>
    </row>
    <row r="41" spans="1:14" ht="60" x14ac:dyDescent="0.25">
      <c r="A41" s="1433"/>
      <c r="B41" s="1433"/>
      <c r="C41" s="1433"/>
      <c r="D41" s="1433"/>
      <c r="E41" s="1433"/>
      <c r="F41" s="169"/>
      <c r="G41" s="169" t="s">
        <v>829</v>
      </c>
      <c r="H41" s="79" t="s">
        <v>74</v>
      </c>
      <c r="I41" s="83"/>
      <c r="J41" s="236" t="s">
        <v>830</v>
      </c>
      <c r="K41" s="1454"/>
      <c r="L41" s="1449"/>
      <c r="M41" s="1473"/>
      <c r="N41" s="1440"/>
    </row>
    <row r="42" spans="1:14" ht="75" x14ac:dyDescent="0.25">
      <c r="A42" s="1433"/>
      <c r="B42" s="1433"/>
      <c r="C42" s="1433"/>
      <c r="D42" s="1433"/>
      <c r="E42" s="1433"/>
      <c r="F42" s="169"/>
      <c r="G42" s="169" t="s">
        <v>831</v>
      </c>
      <c r="H42" s="79" t="s">
        <v>74</v>
      </c>
      <c r="I42" s="83"/>
      <c r="J42" s="236" t="s">
        <v>832</v>
      </c>
      <c r="K42" s="1460" t="s">
        <v>833</v>
      </c>
      <c r="L42" s="1447">
        <v>1</v>
      </c>
      <c r="M42" s="1442" t="s">
        <v>2145</v>
      </c>
      <c r="N42" s="1439" t="s">
        <v>834</v>
      </c>
    </row>
    <row r="43" spans="1:14" ht="60" x14ac:dyDescent="0.25">
      <c r="A43" s="1433"/>
      <c r="B43" s="1433"/>
      <c r="C43" s="1433"/>
      <c r="D43" s="1433"/>
      <c r="E43" s="1433"/>
      <c r="F43" s="169"/>
      <c r="G43" s="169" t="s">
        <v>835</v>
      </c>
      <c r="H43" s="79" t="s">
        <v>74</v>
      </c>
      <c r="I43" s="83"/>
      <c r="J43" s="236"/>
      <c r="K43" s="1453"/>
      <c r="L43" s="1448"/>
      <c r="M43" s="1439"/>
      <c r="N43" s="1439"/>
    </row>
    <row r="44" spans="1:14" ht="90" x14ac:dyDescent="0.25">
      <c r="A44" s="1433"/>
      <c r="B44" s="1433"/>
      <c r="C44" s="1433"/>
      <c r="D44" s="1433"/>
      <c r="E44" s="1433"/>
      <c r="F44" s="169"/>
      <c r="G44" s="175" t="s">
        <v>836</v>
      </c>
      <c r="H44" s="79" t="s">
        <v>74</v>
      </c>
      <c r="I44" s="79"/>
      <c r="J44" s="236" t="s">
        <v>837</v>
      </c>
      <c r="K44" s="1454"/>
      <c r="L44" s="1449"/>
      <c r="M44" s="1439"/>
      <c r="N44" s="1439"/>
    </row>
    <row r="46" spans="1:14" ht="23.25" x14ac:dyDescent="0.25">
      <c r="B46" s="391">
        <f>COUNTA(B10:B44)</f>
        <v>3</v>
      </c>
      <c r="C46" s="388"/>
      <c r="D46" s="388"/>
      <c r="E46" s="388"/>
      <c r="F46" s="388"/>
      <c r="G46" s="388"/>
      <c r="H46" s="388"/>
      <c r="I46" s="388"/>
      <c r="J46" s="388"/>
      <c r="K46" s="391">
        <f>COUNTA(K10:K44,K72:K91,K105,K111:K135)</f>
        <v>16</v>
      </c>
      <c r="L46" s="392">
        <f>AVERAGE(L10:L44,L72:L91,L105,L111:L135)</f>
        <v>0.99799999999999989</v>
      </c>
    </row>
    <row r="47" spans="1:14" ht="38.25" x14ac:dyDescent="0.25">
      <c r="B47" s="398" t="s">
        <v>2044</v>
      </c>
      <c r="C47" s="397"/>
      <c r="D47" s="397"/>
      <c r="E47" s="397"/>
      <c r="F47" s="397"/>
      <c r="G47" s="397"/>
      <c r="H47" s="397"/>
      <c r="I47" s="397"/>
      <c r="J47" s="397"/>
      <c r="K47" s="398" t="s">
        <v>2045</v>
      </c>
      <c r="L47" s="398" t="s">
        <v>2046</v>
      </c>
    </row>
    <row r="48" spans="1:14" x14ac:dyDescent="0.25">
      <c r="H48" s="302"/>
      <c r="L48" s="302"/>
    </row>
    <row r="49" spans="1:14" x14ac:dyDescent="0.25">
      <c r="H49" s="302"/>
      <c r="L49" s="302"/>
    </row>
    <row r="50" spans="1:14" x14ac:dyDescent="0.25">
      <c r="H50" s="302"/>
      <c r="L50" s="302"/>
    </row>
    <row r="51" spans="1:14" x14ac:dyDescent="0.25">
      <c r="H51" s="302"/>
      <c r="L51" s="302"/>
    </row>
    <row r="52" spans="1:14" x14ac:dyDescent="0.25">
      <c r="A52" s="1172" t="s">
        <v>60</v>
      </c>
      <c r="B52" s="1172"/>
      <c r="C52" s="1173" t="s">
        <v>838</v>
      </c>
      <c r="D52" s="1173"/>
      <c r="E52" s="1173"/>
      <c r="F52" s="1173"/>
    </row>
    <row r="54" spans="1:14" x14ac:dyDescent="0.25">
      <c r="C54" s="1174" t="s">
        <v>262</v>
      </c>
      <c r="D54" s="1174"/>
      <c r="E54" s="1174"/>
      <c r="F54" s="1174"/>
      <c r="G54" s="1175" t="s">
        <v>263</v>
      </c>
      <c r="H54" s="1175"/>
      <c r="I54" s="1175"/>
      <c r="J54" s="1175"/>
      <c r="K54" s="1176" t="s">
        <v>264</v>
      </c>
      <c r="L54" s="1176"/>
      <c r="M54" s="1176"/>
      <c r="N54" s="1176"/>
    </row>
    <row r="55" spans="1:14" x14ac:dyDescent="0.25">
      <c r="A55" s="1167" t="s">
        <v>119</v>
      </c>
      <c r="B55" s="1169" t="s">
        <v>265</v>
      </c>
      <c r="C55" s="1170" t="s">
        <v>266</v>
      </c>
      <c r="D55" s="1170"/>
      <c r="E55" s="1169" t="s">
        <v>267</v>
      </c>
      <c r="F55" s="1170" t="s">
        <v>268</v>
      </c>
      <c r="G55" s="1165" t="s">
        <v>269</v>
      </c>
      <c r="H55" s="1165" t="s">
        <v>270</v>
      </c>
      <c r="I55" s="1165"/>
      <c r="J55" s="1165" t="s">
        <v>271</v>
      </c>
      <c r="K55" s="73" t="s">
        <v>272</v>
      </c>
      <c r="L55" s="1162" t="s">
        <v>273</v>
      </c>
      <c r="M55" s="1162" t="s">
        <v>274</v>
      </c>
      <c r="N55" s="1162" t="s">
        <v>275</v>
      </c>
    </row>
    <row r="56" spans="1:14" x14ac:dyDescent="0.25">
      <c r="A56" s="1168"/>
      <c r="B56" s="1169"/>
      <c r="C56" s="74" t="s">
        <v>276</v>
      </c>
      <c r="D56" s="74" t="s">
        <v>277</v>
      </c>
      <c r="E56" s="1169"/>
      <c r="F56" s="1171"/>
      <c r="G56" s="1166"/>
      <c r="H56" s="75" t="s">
        <v>276</v>
      </c>
      <c r="I56" s="75" t="s">
        <v>277</v>
      </c>
      <c r="J56" s="1166"/>
      <c r="K56" s="73" t="s">
        <v>278</v>
      </c>
      <c r="L56" s="1162"/>
      <c r="M56" s="1162"/>
      <c r="N56" s="1162"/>
    </row>
    <row r="57" spans="1:14" ht="135" x14ac:dyDescent="0.25">
      <c r="A57" s="1466">
        <v>1</v>
      </c>
      <c r="B57" s="1468" t="s">
        <v>822</v>
      </c>
      <c r="C57" s="1470" t="s">
        <v>839</v>
      </c>
      <c r="D57" s="1466" t="s">
        <v>74</v>
      </c>
      <c r="E57" s="1470" t="s">
        <v>839</v>
      </c>
      <c r="F57" s="1470" t="s">
        <v>839</v>
      </c>
      <c r="G57" s="225" t="s">
        <v>840</v>
      </c>
      <c r="H57" s="208" t="s">
        <v>74</v>
      </c>
      <c r="I57" s="208" t="s">
        <v>839</v>
      </c>
      <c r="J57" s="206" t="s">
        <v>839</v>
      </c>
      <c r="K57" s="206" t="s">
        <v>826</v>
      </c>
      <c r="L57" s="215">
        <v>1</v>
      </c>
      <c r="M57" s="206" t="s">
        <v>841</v>
      </c>
      <c r="N57" s="209" t="s">
        <v>842</v>
      </c>
    </row>
    <row r="58" spans="1:14" ht="255" x14ac:dyDescent="0.25">
      <c r="A58" s="1467"/>
      <c r="B58" s="1469"/>
      <c r="C58" s="1471"/>
      <c r="D58" s="1467"/>
      <c r="E58" s="1471"/>
      <c r="F58" s="1471"/>
      <c r="G58" s="220" t="s">
        <v>843</v>
      </c>
      <c r="H58" s="211" t="s">
        <v>74</v>
      </c>
      <c r="I58" s="211" t="s">
        <v>839</v>
      </c>
      <c r="J58" s="219" t="s">
        <v>844</v>
      </c>
      <c r="K58" s="207" t="s">
        <v>845</v>
      </c>
      <c r="L58" s="216">
        <v>1</v>
      </c>
      <c r="M58" s="207" t="s">
        <v>846</v>
      </c>
      <c r="N58" s="219" t="s">
        <v>847</v>
      </c>
    </row>
    <row r="60" spans="1:14" x14ac:dyDescent="0.25">
      <c r="A60" s="1172" t="s">
        <v>60</v>
      </c>
      <c r="B60" s="1172"/>
      <c r="C60" s="1173" t="s">
        <v>667</v>
      </c>
      <c r="D60" s="1173"/>
      <c r="E60" s="1173"/>
      <c r="F60" s="1173"/>
    </row>
    <row r="62" spans="1:14" x14ac:dyDescent="0.25">
      <c r="A62" s="154"/>
      <c r="B62" s="154"/>
      <c r="C62" s="1174" t="s">
        <v>262</v>
      </c>
      <c r="D62" s="1174"/>
      <c r="E62" s="1174"/>
      <c r="F62" s="1174"/>
      <c r="G62" s="1175" t="s">
        <v>263</v>
      </c>
      <c r="H62" s="1175"/>
      <c r="I62" s="1175"/>
      <c r="J62" s="1175"/>
      <c r="K62" s="1176" t="s">
        <v>264</v>
      </c>
      <c r="L62" s="1176"/>
      <c r="M62" s="1176"/>
      <c r="N62" s="1176"/>
    </row>
    <row r="63" spans="1:14" ht="13.9" customHeight="1" x14ac:dyDescent="0.25">
      <c r="A63" s="1167" t="s">
        <v>119</v>
      </c>
      <c r="B63" s="1169" t="s">
        <v>265</v>
      </c>
      <c r="C63" s="1214" t="s">
        <v>266</v>
      </c>
      <c r="D63" s="1215"/>
      <c r="E63" s="1169" t="s">
        <v>267</v>
      </c>
      <c r="F63" s="1170" t="s">
        <v>268</v>
      </c>
      <c r="G63" s="1165" t="s">
        <v>269</v>
      </c>
      <c r="H63" s="1165" t="s">
        <v>270</v>
      </c>
      <c r="I63" s="1165"/>
      <c r="J63" s="1165" t="s">
        <v>271</v>
      </c>
      <c r="K63" s="73" t="s">
        <v>272</v>
      </c>
      <c r="L63" s="1162" t="s">
        <v>273</v>
      </c>
      <c r="M63" s="1162" t="s">
        <v>274</v>
      </c>
      <c r="N63" s="1162" t="s">
        <v>275</v>
      </c>
    </row>
    <row r="64" spans="1:14" x14ac:dyDescent="0.25">
      <c r="A64" s="1167"/>
      <c r="B64" s="1169"/>
      <c r="C64" s="89" t="s">
        <v>276</v>
      </c>
      <c r="D64" s="89" t="s">
        <v>277</v>
      </c>
      <c r="E64" s="1169"/>
      <c r="F64" s="1170"/>
      <c r="G64" s="1165"/>
      <c r="H64" s="88" t="s">
        <v>276</v>
      </c>
      <c r="I64" s="88" t="s">
        <v>277</v>
      </c>
      <c r="J64" s="1165"/>
      <c r="K64" s="73" t="s">
        <v>278</v>
      </c>
      <c r="L64" s="1162"/>
      <c r="M64" s="1162"/>
      <c r="N64" s="1162"/>
    </row>
    <row r="65" spans="1:14" ht="45" x14ac:dyDescent="0.25">
      <c r="A65" s="1151">
        <v>1</v>
      </c>
      <c r="B65" s="1154" t="s">
        <v>761</v>
      </c>
      <c r="C65" s="1154"/>
      <c r="D65" s="1154" t="s">
        <v>74</v>
      </c>
      <c r="E65" s="1154" t="s">
        <v>762</v>
      </c>
      <c r="F65" s="154"/>
      <c r="G65" s="78" t="s">
        <v>770</v>
      </c>
      <c r="H65" s="79" t="s">
        <v>74</v>
      </c>
      <c r="I65" s="154"/>
      <c r="J65" s="236" t="s">
        <v>771</v>
      </c>
      <c r="K65" s="1153"/>
      <c r="L65" s="157"/>
      <c r="M65" s="158"/>
      <c r="N65" s="84"/>
    </row>
    <row r="66" spans="1:14" ht="60" x14ac:dyDescent="0.25">
      <c r="A66" s="1151"/>
      <c r="B66" s="1154"/>
      <c r="C66" s="1154"/>
      <c r="D66" s="1154"/>
      <c r="E66" s="1154"/>
      <c r="F66" s="154"/>
      <c r="G66" s="78" t="s">
        <v>772</v>
      </c>
      <c r="H66" s="79" t="s">
        <v>74</v>
      </c>
      <c r="I66" s="154"/>
      <c r="J66" s="236" t="s">
        <v>773</v>
      </c>
      <c r="K66" s="1154"/>
      <c r="L66" s="1465"/>
      <c r="M66" s="1433"/>
      <c r="N66" s="1153"/>
    </row>
    <row r="67" spans="1:14" ht="45" x14ac:dyDescent="0.25">
      <c r="A67" s="1151"/>
      <c r="B67" s="1154"/>
      <c r="C67" s="1154"/>
      <c r="D67" s="1154"/>
      <c r="E67" s="1154"/>
      <c r="F67" s="154"/>
      <c r="G67" s="480" t="s">
        <v>867</v>
      </c>
      <c r="H67" s="79" t="s">
        <v>74</v>
      </c>
      <c r="I67" s="154"/>
      <c r="J67" s="236" t="s">
        <v>848</v>
      </c>
      <c r="K67" s="1154"/>
      <c r="L67" s="1465"/>
      <c r="M67" s="1439"/>
      <c r="N67" s="1155"/>
    </row>
    <row r="68" spans="1:14" x14ac:dyDescent="0.25">
      <c r="A68" s="1151"/>
      <c r="B68" s="1154"/>
      <c r="C68" s="1154"/>
      <c r="D68" s="1154"/>
      <c r="E68" s="1154"/>
      <c r="F68" s="154"/>
      <c r="G68" s="77" t="s">
        <v>776</v>
      </c>
      <c r="H68" s="79" t="s">
        <v>74</v>
      </c>
      <c r="I68" s="154"/>
      <c r="J68" s="236" t="s">
        <v>777</v>
      </c>
      <c r="K68" s="1154"/>
      <c r="L68" s="161"/>
      <c r="M68" s="82"/>
      <c r="N68" s="82"/>
    </row>
    <row r="69" spans="1:14" ht="45" x14ac:dyDescent="0.25">
      <c r="A69" s="1151"/>
      <c r="B69" s="1154"/>
      <c r="C69" s="1154"/>
      <c r="D69" s="1154"/>
      <c r="E69" s="1154"/>
      <c r="F69" s="154"/>
      <c r="G69" s="77" t="s">
        <v>780</v>
      </c>
      <c r="H69" s="79"/>
      <c r="I69" s="79" t="s">
        <v>74</v>
      </c>
      <c r="J69" s="84"/>
      <c r="K69" s="1154"/>
      <c r="L69" s="1447"/>
      <c r="M69" s="1153"/>
      <c r="N69" s="1153"/>
    </row>
    <row r="70" spans="1:14" ht="45" x14ac:dyDescent="0.25">
      <c r="A70" s="1151"/>
      <c r="B70" s="1154"/>
      <c r="C70" s="1154"/>
      <c r="D70" s="1154"/>
      <c r="E70" s="1154"/>
      <c r="F70" s="154"/>
      <c r="G70" s="78" t="s">
        <v>781</v>
      </c>
      <c r="H70" s="79"/>
      <c r="I70" s="79" t="s">
        <v>74</v>
      </c>
      <c r="J70" s="84"/>
      <c r="K70" s="1154"/>
      <c r="L70" s="1448"/>
      <c r="M70" s="1154"/>
      <c r="N70" s="1154"/>
    </row>
    <row r="71" spans="1:14" ht="45.75" thickBot="1" x14ac:dyDescent="0.3">
      <c r="A71" s="1151"/>
      <c r="B71" s="1154"/>
      <c r="C71" s="1154"/>
      <c r="D71" s="1154"/>
      <c r="E71" s="1154"/>
      <c r="F71" s="162"/>
      <c r="G71" s="163" t="s">
        <v>782</v>
      </c>
      <c r="H71" s="76"/>
      <c r="I71" s="76" t="s">
        <v>74</v>
      </c>
      <c r="J71" s="80"/>
      <c r="K71" s="1464"/>
      <c r="L71" s="1448"/>
      <c r="M71" s="1154"/>
      <c r="N71" s="1464"/>
    </row>
    <row r="72" spans="1:14" ht="120" x14ac:dyDescent="0.25">
      <c r="A72" s="1461">
        <v>2</v>
      </c>
      <c r="B72" s="1450" t="s">
        <v>785</v>
      </c>
      <c r="C72" s="1450"/>
      <c r="D72" s="1450" t="s">
        <v>74</v>
      </c>
      <c r="E72" s="1450" t="s">
        <v>786</v>
      </c>
      <c r="F72" s="164"/>
      <c r="G72" s="165" t="s">
        <v>789</v>
      </c>
      <c r="H72" s="166" t="s">
        <v>74</v>
      </c>
      <c r="I72" s="164"/>
      <c r="J72" s="244" t="s">
        <v>790</v>
      </c>
      <c r="K72" s="1452" t="s">
        <v>2146</v>
      </c>
      <c r="L72" s="1455">
        <v>1</v>
      </c>
      <c r="M72" s="1456" t="s">
        <v>849</v>
      </c>
      <c r="N72" s="1457"/>
    </row>
    <row r="73" spans="1:14" ht="60" x14ac:dyDescent="0.25">
      <c r="A73" s="1462"/>
      <c r="B73" s="1439"/>
      <c r="C73" s="1439"/>
      <c r="D73" s="1439"/>
      <c r="E73" s="1439"/>
      <c r="F73" s="154"/>
      <c r="G73" s="77" t="s">
        <v>791</v>
      </c>
      <c r="H73" s="79" t="s">
        <v>74</v>
      </c>
      <c r="I73" s="154"/>
      <c r="J73" s="236" t="s">
        <v>792</v>
      </c>
      <c r="K73" s="1453"/>
      <c r="L73" s="1448"/>
      <c r="M73" s="1330"/>
      <c r="N73" s="1458"/>
    </row>
    <row r="74" spans="1:14" ht="45" x14ac:dyDescent="0.25">
      <c r="A74" s="1462"/>
      <c r="B74" s="1439"/>
      <c r="C74" s="1439"/>
      <c r="D74" s="1439"/>
      <c r="E74" s="1439"/>
      <c r="F74" s="154"/>
      <c r="G74" s="77" t="s">
        <v>795</v>
      </c>
      <c r="H74" s="79" t="s">
        <v>74</v>
      </c>
      <c r="I74" s="154"/>
      <c r="J74" s="236" t="s">
        <v>796</v>
      </c>
      <c r="K74" s="1453"/>
      <c r="L74" s="1448"/>
      <c r="M74" s="1330"/>
      <c r="N74" s="1458"/>
    </row>
    <row r="75" spans="1:14" ht="45" x14ac:dyDescent="0.25">
      <c r="A75" s="1462"/>
      <c r="B75" s="1439"/>
      <c r="C75" s="1439"/>
      <c r="D75" s="1439"/>
      <c r="E75" s="1439"/>
      <c r="F75" s="154"/>
      <c r="G75" s="169" t="s">
        <v>797</v>
      </c>
      <c r="H75" s="79" t="s">
        <v>74</v>
      </c>
      <c r="I75" s="154"/>
      <c r="J75" s="236" t="s">
        <v>798</v>
      </c>
      <c r="K75" s="1453"/>
      <c r="L75" s="1448"/>
      <c r="M75" s="1330"/>
      <c r="N75" s="1458"/>
    </row>
    <row r="76" spans="1:14" ht="60" x14ac:dyDescent="0.25">
      <c r="A76" s="1462"/>
      <c r="B76" s="1439"/>
      <c r="C76" s="1439"/>
      <c r="D76" s="1439"/>
      <c r="E76" s="1439"/>
      <c r="F76" s="154"/>
      <c r="G76" s="169" t="s">
        <v>799</v>
      </c>
      <c r="H76" s="79"/>
      <c r="I76" s="79" t="s">
        <v>74</v>
      </c>
      <c r="J76" s="236" t="s">
        <v>800</v>
      </c>
      <c r="K76" s="1453"/>
      <c r="L76" s="1448"/>
      <c r="M76" s="1330"/>
      <c r="N76" s="1458"/>
    </row>
    <row r="77" spans="1:14" ht="45" x14ac:dyDescent="0.25">
      <c r="A77" s="1462"/>
      <c r="B77" s="1439"/>
      <c r="C77" s="1439"/>
      <c r="D77" s="1439"/>
      <c r="E77" s="1439"/>
      <c r="F77" s="154"/>
      <c r="G77" s="169" t="s">
        <v>850</v>
      </c>
      <c r="H77" s="79" t="s">
        <v>74</v>
      </c>
      <c r="I77" s="154"/>
      <c r="J77" s="246" t="s">
        <v>851</v>
      </c>
      <c r="K77" s="1453"/>
      <c r="L77" s="1448"/>
      <c r="M77" s="1330"/>
      <c r="N77" s="1458"/>
    </row>
    <row r="78" spans="1:14" ht="45" x14ac:dyDescent="0.25">
      <c r="A78" s="1462"/>
      <c r="B78" s="1439"/>
      <c r="C78" s="1439"/>
      <c r="D78" s="1439"/>
      <c r="E78" s="1439"/>
      <c r="F78" s="154"/>
      <c r="G78" s="169" t="s">
        <v>801</v>
      </c>
      <c r="H78" s="79" t="s">
        <v>74</v>
      </c>
      <c r="I78" s="154"/>
      <c r="J78" s="246" t="s">
        <v>802</v>
      </c>
      <c r="K78" s="1454"/>
      <c r="L78" s="1449"/>
      <c r="M78" s="1331"/>
      <c r="N78" s="1459"/>
    </row>
    <row r="79" spans="1:14" ht="45" x14ac:dyDescent="0.25">
      <c r="A79" s="1462"/>
      <c r="B79" s="1439"/>
      <c r="C79" s="1439"/>
      <c r="D79" s="1439"/>
      <c r="E79" s="1439"/>
      <c r="F79" s="154"/>
      <c r="G79" s="169" t="s">
        <v>803</v>
      </c>
      <c r="H79" s="79" t="s">
        <v>74</v>
      </c>
      <c r="I79" s="154"/>
      <c r="J79" s="247" t="s">
        <v>804</v>
      </c>
      <c r="K79" s="1460" t="s">
        <v>852</v>
      </c>
      <c r="L79" s="1150"/>
      <c r="M79" s="1180" t="s">
        <v>853</v>
      </c>
      <c r="N79" s="1440"/>
    </row>
    <row r="80" spans="1:14" ht="45" x14ac:dyDescent="0.25">
      <c r="A80" s="1462"/>
      <c r="B80" s="1439"/>
      <c r="C80" s="1439"/>
      <c r="D80" s="1439"/>
      <c r="E80" s="1439"/>
      <c r="F80" s="154"/>
      <c r="G80" s="169" t="s">
        <v>805</v>
      </c>
      <c r="H80" s="79" t="s">
        <v>74</v>
      </c>
      <c r="I80" s="154"/>
      <c r="J80" s="247" t="s">
        <v>806</v>
      </c>
      <c r="K80" s="1453"/>
      <c r="L80" s="1151"/>
      <c r="M80" s="1181"/>
      <c r="N80" s="1440"/>
    </row>
    <row r="81" spans="1:14" ht="45" x14ac:dyDescent="0.25">
      <c r="A81" s="1462"/>
      <c r="B81" s="1439"/>
      <c r="C81" s="1439"/>
      <c r="D81" s="1439"/>
      <c r="E81" s="1439"/>
      <c r="F81" s="154"/>
      <c r="G81" s="169" t="s">
        <v>807</v>
      </c>
      <c r="H81" s="79" t="s">
        <v>74</v>
      </c>
      <c r="I81" s="154"/>
      <c r="J81" s="236" t="s">
        <v>853</v>
      </c>
      <c r="K81" s="1453"/>
      <c r="L81" s="1151"/>
      <c r="M81" s="1181"/>
      <c r="N81" s="1440"/>
    </row>
    <row r="82" spans="1:14" ht="45" x14ac:dyDescent="0.25">
      <c r="A82" s="1462"/>
      <c r="B82" s="1439"/>
      <c r="C82" s="1439"/>
      <c r="D82" s="1439"/>
      <c r="E82" s="1439"/>
      <c r="F82" s="154"/>
      <c r="G82" s="169" t="s">
        <v>809</v>
      </c>
      <c r="H82" s="79"/>
      <c r="I82" s="79" t="s">
        <v>74</v>
      </c>
      <c r="J82" s="78"/>
      <c r="K82" s="1453"/>
      <c r="L82" s="1151"/>
      <c r="M82" s="1181"/>
      <c r="N82" s="1440"/>
    </row>
    <row r="83" spans="1:14" ht="45" x14ac:dyDescent="0.25">
      <c r="A83" s="1462"/>
      <c r="B83" s="1439"/>
      <c r="C83" s="1439"/>
      <c r="D83" s="1439"/>
      <c r="E83" s="1439"/>
      <c r="F83" s="154"/>
      <c r="G83" s="169" t="s">
        <v>854</v>
      </c>
      <c r="H83" s="79"/>
      <c r="I83" s="79" t="s">
        <v>74</v>
      </c>
      <c r="J83" s="78"/>
      <c r="K83" s="1444" t="s">
        <v>855</v>
      </c>
      <c r="L83" s="1445">
        <v>1</v>
      </c>
      <c r="M83" s="1439" t="s">
        <v>856</v>
      </c>
      <c r="N83" s="1440"/>
    </row>
    <row r="84" spans="1:14" ht="60" x14ac:dyDescent="0.25">
      <c r="A84" s="1462"/>
      <c r="B84" s="1439"/>
      <c r="C84" s="1439"/>
      <c r="D84" s="1439"/>
      <c r="E84" s="1439"/>
      <c r="F84" s="154"/>
      <c r="G84" s="169" t="s">
        <v>857</v>
      </c>
      <c r="H84" s="79"/>
      <c r="I84" s="79" t="s">
        <v>74</v>
      </c>
      <c r="J84" s="78"/>
      <c r="K84" s="1444"/>
      <c r="L84" s="1440"/>
      <c r="M84" s="1439"/>
      <c r="N84" s="1440"/>
    </row>
    <row r="85" spans="1:14" ht="60" x14ac:dyDescent="0.25">
      <c r="A85" s="1462"/>
      <c r="B85" s="1439"/>
      <c r="C85" s="1439"/>
      <c r="D85" s="1439"/>
      <c r="E85" s="1439"/>
      <c r="F85" s="154"/>
      <c r="G85" s="169" t="s">
        <v>810</v>
      </c>
      <c r="H85" s="79"/>
      <c r="I85" s="79" t="s">
        <v>74</v>
      </c>
      <c r="J85" s="84"/>
      <c r="K85" s="1444"/>
      <c r="L85" s="1440"/>
      <c r="M85" s="1439"/>
      <c r="N85" s="1440"/>
    </row>
    <row r="86" spans="1:14" ht="30" x14ac:dyDescent="0.25">
      <c r="A86" s="1462"/>
      <c r="B86" s="1439"/>
      <c r="C86" s="1439"/>
      <c r="D86" s="1439"/>
      <c r="E86" s="1439"/>
      <c r="F86" s="154"/>
      <c r="G86" s="169" t="s">
        <v>812</v>
      </c>
      <c r="H86" s="79" t="s">
        <v>74</v>
      </c>
      <c r="I86" s="79"/>
      <c r="J86" s="84"/>
      <c r="K86" s="1444"/>
      <c r="L86" s="1440"/>
      <c r="M86" s="1439"/>
      <c r="N86" s="1440"/>
    </row>
    <row r="87" spans="1:14" x14ac:dyDescent="0.25">
      <c r="A87" s="1462"/>
      <c r="B87" s="1439"/>
      <c r="C87" s="1439"/>
      <c r="D87" s="1439"/>
      <c r="E87" s="1439"/>
      <c r="F87" s="154"/>
      <c r="G87" s="169" t="s">
        <v>858</v>
      </c>
      <c r="H87" s="79" t="s">
        <v>74</v>
      </c>
      <c r="I87" s="79"/>
      <c r="J87" s="236" t="s">
        <v>777</v>
      </c>
      <c r="K87" s="1444"/>
      <c r="L87" s="1440"/>
      <c r="M87" s="1439"/>
      <c r="N87" s="1440"/>
    </row>
    <row r="88" spans="1:14" ht="45" x14ac:dyDescent="0.25">
      <c r="A88" s="1462"/>
      <c r="B88" s="1439"/>
      <c r="C88" s="1439"/>
      <c r="D88" s="1439"/>
      <c r="E88" s="1439"/>
      <c r="F88" s="154"/>
      <c r="G88" s="169" t="s">
        <v>814</v>
      </c>
      <c r="H88" s="79" t="s">
        <v>74</v>
      </c>
      <c r="I88" s="83"/>
      <c r="J88" s="84"/>
      <c r="K88" s="1444"/>
      <c r="L88" s="1440"/>
      <c r="M88" s="1439"/>
      <c r="N88" s="1440"/>
    </row>
    <row r="89" spans="1:14" ht="45" x14ac:dyDescent="0.25">
      <c r="A89" s="1462"/>
      <c r="B89" s="1439"/>
      <c r="C89" s="1439"/>
      <c r="D89" s="1439"/>
      <c r="E89" s="1439"/>
      <c r="F89" s="154"/>
      <c r="G89" s="169" t="s">
        <v>859</v>
      </c>
      <c r="H89" s="79" t="s">
        <v>74</v>
      </c>
      <c r="I89" s="83"/>
      <c r="J89" s="236" t="s">
        <v>860</v>
      </c>
      <c r="K89" s="1444"/>
      <c r="L89" s="1440"/>
      <c r="M89" s="1439"/>
      <c r="N89" s="1440"/>
    </row>
    <row r="90" spans="1:14" ht="45" x14ac:dyDescent="0.25">
      <c r="A90" s="1462"/>
      <c r="B90" s="1439"/>
      <c r="C90" s="1439"/>
      <c r="D90" s="1439"/>
      <c r="E90" s="1439"/>
      <c r="F90" s="154"/>
      <c r="G90" s="169" t="s">
        <v>861</v>
      </c>
      <c r="H90" s="79"/>
      <c r="I90" s="79" t="s">
        <v>74</v>
      </c>
      <c r="J90" s="84"/>
      <c r="K90" s="1444"/>
      <c r="L90" s="1440"/>
      <c r="M90" s="1439"/>
      <c r="N90" s="1440"/>
    </row>
    <row r="91" spans="1:14" ht="60.75" thickBot="1" x14ac:dyDescent="0.3">
      <c r="A91" s="1463"/>
      <c r="B91" s="1451"/>
      <c r="C91" s="1451"/>
      <c r="D91" s="1451"/>
      <c r="E91" s="1451"/>
      <c r="F91" s="171"/>
      <c r="G91" s="172" t="s">
        <v>862</v>
      </c>
      <c r="H91" s="173"/>
      <c r="I91" s="173" t="s">
        <v>74</v>
      </c>
      <c r="J91" s="170"/>
      <c r="K91" s="1444"/>
      <c r="L91" s="1440"/>
      <c r="M91" s="1439"/>
      <c r="N91" s="1440"/>
    </row>
    <row r="92" spans="1:14" ht="60" x14ac:dyDescent="0.25">
      <c r="A92" s="1446">
        <v>3</v>
      </c>
      <c r="B92" s="1446" t="s">
        <v>822</v>
      </c>
      <c r="C92" s="1446"/>
      <c r="D92" s="1446" t="s">
        <v>74</v>
      </c>
      <c r="E92" s="1446" t="s">
        <v>823</v>
      </c>
      <c r="F92" s="174"/>
      <c r="G92" s="174" t="s">
        <v>824</v>
      </c>
      <c r="H92" s="85" t="s">
        <v>74</v>
      </c>
      <c r="I92" s="86"/>
      <c r="J92" s="245" t="s">
        <v>825</v>
      </c>
      <c r="K92" s="1153" t="s">
        <v>826</v>
      </c>
      <c r="L92" s="1447">
        <v>1</v>
      </c>
      <c r="M92" s="1153" t="s">
        <v>863</v>
      </c>
      <c r="N92" s="1180" t="s">
        <v>864</v>
      </c>
    </row>
    <row r="93" spans="1:14" ht="60" x14ac:dyDescent="0.25">
      <c r="A93" s="1433"/>
      <c r="B93" s="1433"/>
      <c r="C93" s="1433"/>
      <c r="D93" s="1433"/>
      <c r="E93" s="1433"/>
      <c r="F93" s="169"/>
      <c r="G93" s="169" t="s">
        <v>829</v>
      </c>
      <c r="H93" s="79"/>
      <c r="I93" s="79" t="s">
        <v>74</v>
      </c>
      <c r="J93" s="236"/>
      <c r="K93" s="1154"/>
      <c r="L93" s="1448"/>
      <c r="M93" s="1154"/>
      <c r="N93" s="1154"/>
    </row>
    <row r="94" spans="1:14" ht="75" x14ac:dyDescent="0.25">
      <c r="A94" s="1433"/>
      <c r="B94" s="1433"/>
      <c r="C94" s="1433"/>
      <c r="D94" s="1433"/>
      <c r="E94" s="1433"/>
      <c r="F94" s="169"/>
      <c r="G94" s="169" t="s">
        <v>831</v>
      </c>
      <c r="H94" s="79" t="s">
        <v>74</v>
      </c>
      <c r="I94" s="83"/>
      <c r="J94" s="236" t="s">
        <v>832</v>
      </c>
      <c r="K94" s="1154"/>
      <c r="L94" s="1448"/>
      <c r="M94" s="1154"/>
      <c r="N94" s="1154"/>
    </row>
    <row r="95" spans="1:14" ht="60" x14ac:dyDescent="0.25">
      <c r="A95" s="1433"/>
      <c r="B95" s="1433"/>
      <c r="C95" s="1433"/>
      <c r="D95" s="1433"/>
      <c r="E95" s="1433"/>
      <c r="F95" s="169"/>
      <c r="G95" s="169" t="s">
        <v>835</v>
      </c>
      <c r="H95" s="79" t="s">
        <v>74</v>
      </c>
      <c r="I95" s="83"/>
      <c r="J95" s="236"/>
      <c r="K95" s="1154"/>
      <c r="L95" s="1448"/>
      <c r="M95" s="1154"/>
      <c r="N95" s="1154"/>
    </row>
    <row r="96" spans="1:14" ht="90" x14ac:dyDescent="0.25">
      <c r="A96" s="1433"/>
      <c r="B96" s="1433"/>
      <c r="C96" s="1433"/>
      <c r="D96" s="1433"/>
      <c r="E96" s="1433"/>
      <c r="F96" s="169"/>
      <c r="G96" s="175" t="s">
        <v>836</v>
      </c>
      <c r="H96" s="79"/>
      <c r="I96" s="79" t="s">
        <v>74</v>
      </c>
      <c r="J96" s="84"/>
      <c r="K96" s="1155"/>
      <c r="L96" s="1449"/>
      <c r="M96" s="1155"/>
      <c r="N96" s="1155"/>
    </row>
    <row r="98" spans="1:14" x14ac:dyDescent="0.25">
      <c r="A98" s="1172" t="s">
        <v>60</v>
      </c>
      <c r="B98" s="1172"/>
      <c r="C98" s="1173" t="s">
        <v>672</v>
      </c>
      <c r="D98" s="1173"/>
      <c r="E98" s="1173"/>
      <c r="F98" s="1173"/>
    </row>
    <row r="100" spans="1:14" x14ac:dyDescent="0.25">
      <c r="A100" s="154"/>
      <c r="B100" s="154"/>
      <c r="C100" s="1174" t="s">
        <v>262</v>
      </c>
      <c r="D100" s="1174"/>
      <c r="E100" s="1174"/>
      <c r="F100" s="1174"/>
      <c r="G100" s="1175" t="s">
        <v>263</v>
      </c>
      <c r="H100" s="1175"/>
      <c r="I100" s="1175"/>
      <c r="J100" s="1175"/>
      <c r="K100" s="1176" t="s">
        <v>264</v>
      </c>
      <c r="L100" s="1176"/>
      <c r="M100" s="1176"/>
      <c r="N100" s="1176"/>
    </row>
    <row r="101" spans="1:14" x14ac:dyDescent="0.25">
      <c r="A101" s="1167" t="s">
        <v>119</v>
      </c>
      <c r="B101" s="1169" t="s">
        <v>265</v>
      </c>
      <c r="C101" s="1170" t="s">
        <v>266</v>
      </c>
      <c r="D101" s="1170"/>
      <c r="E101" s="1169" t="s">
        <v>267</v>
      </c>
      <c r="F101" s="1170" t="s">
        <v>268</v>
      </c>
      <c r="G101" s="1165" t="s">
        <v>269</v>
      </c>
      <c r="H101" s="1165" t="s">
        <v>270</v>
      </c>
      <c r="I101" s="1165"/>
      <c r="J101" s="1165" t="s">
        <v>271</v>
      </c>
      <c r="K101" s="73" t="s">
        <v>272</v>
      </c>
      <c r="L101" s="1162" t="s">
        <v>273</v>
      </c>
      <c r="M101" s="1162" t="s">
        <v>274</v>
      </c>
      <c r="N101" s="1162" t="s">
        <v>275</v>
      </c>
    </row>
    <row r="102" spans="1:14" x14ac:dyDescent="0.25">
      <c r="A102" s="1167"/>
      <c r="B102" s="1169"/>
      <c r="C102" s="89" t="s">
        <v>276</v>
      </c>
      <c r="D102" s="89" t="s">
        <v>277</v>
      </c>
      <c r="E102" s="1169"/>
      <c r="F102" s="1170"/>
      <c r="G102" s="1165"/>
      <c r="H102" s="88" t="s">
        <v>276</v>
      </c>
      <c r="I102" s="88" t="s">
        <v>277</v>
      </c>
      <c r="J102" s="1165"/>
      <c r="K102" s="73" t="s">
        <v>278</v>
      </c>
      <c r="L102" s="1162"/>
      <c r="M102" s="1162"/>
      <c r="N102" s="1162"/>
    </row>
    <row r="103" spans="1:14" ht="90" x14ac:dyDescent="0.25">
      <c r="A103" s="1440">
        <v>1</v>
      </c>
      <c r="B103" s="1439" t="s">
        <v>761</v>
      </c>
      <c r="C103" s="1440"/>
      <c r="D103" s="1440" t="s">
        <v>74</v>
      </c>
      <c r="E103" s="1440"/>
      <c r="F103" s="79"/>
      <c r="G103" s="155" t="s">
        <v>768</v>
      </c>
      <c r="H103" s="79" t="s">
        <v>74</v>
      </c>
      <c r="I103" s="79"/>
      <c r="J103" s="189" t="s">
        <v>769</v>
      </c>
      <c r="K103" s="1433" t="s">
        <v>865</v>
      </c>
      <c r="L103" s="1435">
        <v>1</v>
      </c>
      <c r="M103" s="1442" t="s">
        <v>2147</v>
      </c>
      <c r="N103" s="1443" t="s">
        <v>2148</v>
      </c>
    </row>
    <row r="104" spans="1:14" ht="45" x14ac:dyDescent="0.25">
      <c r="A104" s="1440"/>
      <c r="B104" s="1439"/>
      <c r="C104" s="1440"/>
      <c r="D104" s="1440"/>
      <c r="E104" s="1440"/>
      <c r="F104" s="79"/>
      <c r="G104" s="155" t="s">
        <v>770</v>
      </c>
      <c r="H104" s="79" t="s">
        <v>74</v>
      </c>
      <c r="I104" s="79"/>
      <c r="J104" s="189" t="s">
        <v>771</v>
      </c>
      <c r="K104" s="1433"/>
      <c r="L104" s="1436"/>
      <c r="M104" s="1439"/>
      <c r="N104" s="1433"/>
    </row>
    <row r="105" spans="1:14" ht="60" x14ac:dyDescent="0.25">
      <c r="A105" s="1440"/>
      <c r="B105" s="1439"/>
      <c r="C105" s="1440"/>
      <c r="D105" s="1440"/>
      <c r="E105" s="1440"/>
      <c r="F105" s="79"/>
      <c r="G105" s="155" t="s">
        <v>772</v>
      </c>
      <c r="H105" s="79" t="s">
        <v>74</v>
      </c>
      <c r="I105" s="79"/>
      <c r="J105" s="189" t="s">
        <v>773</v>
      </c>
      <c r="K105" s="1434" t="s">
        <v>866</v>
      </c>
      <c r="L105" s="1435">
        <v>0.97</v>
      </c>
      <c r="M105" s="1439"/>
      <c r="N105" s="1433"/>
    </row>
    <row r="106" spans="1:14" ht="45" x14ac:dyDescent="0.25">
      <c r="A106" s="1440"/>
      <c r="B106" s="1439"/>
      <c r="C106" s="1440"/>
      <c r="D106" s="1440"/>
      <c r="E106" s="1440"/>
      <c r="F106" s="79"/>
      <c r="G106" s="155" t="s">
        <v>867</v>
      </c>
      <c r="H106" s="79" t="s">
        <v>74</v>
      </c>
      <c r="I106" s="79"/>
      <c r="J106" s="189" t="s">
        <v>868</v>
      </c>
      <c r="K106" s="1434"/>
      <c r="L106" s="1436"/>
      <c r="M106" s="1439"/>
      <c r="N106" s="1433"/>
    </row>
    <row r="107" spans="1:14" ht="30" x14ac:dyDescent="0.25">
      <c r="A107" s="1440"/>
      <c r="B107" s="1439"/>
      <c r="C107" s="1440"/>
      <c r="D107" s="1440"/>
      <c r="E107" s="1440"/>
      <c r="F107" s="79"/>
      <c r="G107" s="155" t="s">
        <v>869</v>
      </c>
      <c r="H107" s="79"/>
      <c r="I107" s="79" t="s">
        <v>74</v>
      </c>
      <c r="J107" s="189"/>
      <c r="K107" s="1433" t="s">
        <v>774</v>
      </c>
      <c r="L107" s="1435">
        <v>1</v>
      </c>
      <c r="M107" s="1439" t="s">
        <v>870</v>
      </c>
      <c r="N107" s="1442" t="s">
        <v>2149</v>
      </c>
    </row>
    <row r="108" spans="1:14" ht="30" x14ac:dyDescent="0.25">
      <c r="A108" s="1440"/>
      <c r="B108" s="1439"/>
      <c r="C108" s="1440"/>
      <c r="D108" s="1440"/>
      <c r="E108" s="1440"/>
      <c r="F108" s="79"/>
      <c r="G108" s="155" t="s">
        <v>775</v>
      </c>
      <c r="H108" s="79"/>
      <c r="I108" s="79" t="s">
        <v>74</v>
      </c>
      <c r="J108" s="236"/>
      <c r="K108" s="1433"/>
      <c r="L108" s="1436"/>
      <c r="M108" s="1439"/>
      <c r="N108" s="1439"/>
    </row>
    <row r="109" spans="1:14" x14ac:dyDescent="0.25">
      <c r="A109" s="1440"/>
      <c r="B109" s="1439"/>
      <c r="C109" s="1440"/>
      <c r="D109" s="1440"/>
      <c r="E109" s="1440"/>
      <c r="F109" s="79"/>
      <c r="G109" s="155" t="s">
        <v>776</v>
      </c>
      <c r="H109" s="79" t="s">
        <v>74</v>
      </c>
      <c r="I109" s="79"/>
      <c r="J109" s="189" t="s">
        <v>777</v>
      </c>
      <c r="K109" s="1433"/>
      <c r="L109" s="1436"/>
      <c r="M109" s="1439"/>
      <c r="N109" s="1439"/>
    </row>
    <row r="110" spans="1:14" ht="120" x14ac:dyDescent="0.25">
      <c r="A110" s="1440"/>
      <c r="B110" s="1439"/>
      <c r="C110" s="1440"/>
      <c r="D110" s="1440"/>
      <c r="E110" s="1440"/>
      <c r="F110" s="79"/>
      <c r="G110" s="155" t="s">
        <v>871</v>
      </c>
      <c r="H110" s="79"/>
      <c r="I110" s="79" t="s">
        <v>74</v>
      </c>
      <c r="J110" s="236"/>
      <c r="K110" s="1433"/>
      <c r="L110" s="1436"/>
      <c r="M110" s="1439"/>
      <c r="N110" s="1439"/>
    </row>
    <row r="111" spans="1:14" ht="45" x14ac:dyDescent="0.25">
      <c r="A111" s="1440"/>
      <c r="B111" s="1439"/>
      <c r="C111" s="1440"/>
      <c r="D111" s="1440"/>
      <c r="E111" s="1440"/>
      <c r="F111" s="79"/>
      <c r="G111" s="155" t="s">
        <v>780</v>
      </c>
      <c r="H111" s="79" t="s">
        <v>74</v>
      </c>
      <c r="I111" s="79"/>
      <c r="J111" s="236"/>
      <c r="K111" s="1434" t="s">
        <v>872</v>
      </c>
      <c r="L111" s="1435">
        <v>1</v>
      </c>
      <c r="M111" s="1439" t="s">
        <v>873</v>
      </c>
      <c r="N111" s="1439" t="s">
        <v>873</v>
      </c>
    </row>
    <row r="112" spans="1:14" ht="45" x14ac:dyDescent="0.25">
      <c r="A112" s="1440"/>
      <c r="B112" s="1439"/>
      <c r="C112" s="1440"/>
      <c r="D112" s="1440"/>
      <c r="E112" s="1440"/>
      <c r="F112" s="79"/>
      <c r="G112" s="155" t="s">
        <v>781</v>
      </c>
      <c r="H112" s="79" t="s">
        <v>74</v>
      </c>
      <c r="I112" s="79"/>
      <c r="J112" s="236"/>
      <c r="K112" s="1434"/>
      <c r="L112" s="1436"/>
      <c r="M112" s="1439"/>
      <c r="N112" s="1439"/>
    </row>
    <row r="113" spans="1:14" ht="45" x14ac:dyDescent="0.25">
      <c r="A113" s="1440"/>
      <c r="B113" s="1439"/>
      <c r="C113" s="1440"/>
      <c r="D113" s="1440"/>
      <c r="E113" s="1440"/>
      <c r="F113" s="79"/>
      <c r="G113" s="155" t="s">
        <v>782</v>
      </c>
      <c r="H113" s="79" t="s">
        <v>74</v>
      </c>
      <c r="I113" s="79"/>
      <c r="J113" s="236"/>
      <c r="K113" s="1434"/>
      <c r="L113" s="1436"/>
      <c r="M113" s="1439"/>
      <c r="N113" s="1439"/>
    </row>
    <row r="114" spans="1:14" ht="120" x14ac:dyDescent="0.25">
      <c r="A114" s="1436">
        <v>2</v>
      </c>
      <c r="B114" s="1433" t="s">
        <v>785</v>
      </c>
      <c r="C114" s="1440"/>
      <c r="D114" s="1440" t="s">
        <v>74</v>
      </c>
      <c r="E114" s="1441"/>
      <c r="F114" s="79"/>
      <c r="G114" s="240" t="s">
        <v>789</v>
      </c>
      <c r="H114" s="79" t="s">
        <v>74</v>
      </c>
      <c r="I114" s="79"/>
      <c r="J114" s="189" t="s">
        <v>790</v>
      </c>
      <c r="K114" s="1434" t="s">
        <v>787</v>
      </c>
      <c r="L114" s="1435">
        <v>1</v>
      </c>
      <c r="M114" s="1442" t="s">
        <v>2150</v>
      </c>
      <c r="N114" s="1433" t="s">
        <v>874</v>
      </c>
    </row>
    <row r="115" spans="1:14" ht="60" x14ac:dyDescent="0.25">
      <c r="A115" s="1436"/>
      <c r="B115" s="1433"/>
      <c r="C115" s="1440"/>
      <c r="D115" s="1440"/>
      <c r="E115" s="1441"/>
      <c r="F115" s="79"/>
      <c r="G115" s="240" t="s">
        <v>791</v>
      </c>
      <c r="H115" s="79" t="s">
        <v>74</v>
      </c>
      <c r="I115" s="79"/>
      <c r="J115" s="189" t="s">
        <v>792</v>
      </c>
      <c r="K115" s="1434"/>
      <c r="L115" s="1436"/>
      <c r="M115" s="1439"/>
      <c r="N115" s="1433"/>
    </row>
    <row r="116" spans="1:14" ht="90" x14ac:dyDescent="0.25">
      <c r="A116" s="1436"/>
      <c r="B116" s="1433"/>
      <c r="C116" s="1440"/>
      <c r="D116" s="1440"/>
      <c r="E116" s="1441"/>
      <c r="F116" s="79"/>
      <c r="G116" s="240" t="s">
        <v>793</v>
      </c>
      <c r="H116" s="79" t="s">
        <v>74</v>
      </c>
      <c r="I116" s="79"/>
      <c r="J116" s="189" t="s">
        <v>794</v>
      </c>
      <c r="K116" s="1434" t="s">
        <v>852</v>
      </c>
      <c r="L116" s="1435">
        <v>1</v>
      </c>
      <c r="M116" s="1437" t="s">
        <v>2151</v>
      </c>
      <c r="N116" s="1433" t="s">
        <v>875</v>
      </c>
    </row>
    <row r="117" spans="1:14" ht="45" x14ac:dyDescent="0.25">
      <c r="A117" s="1436"/>
      <c r="B117" s="1433"/>
      <c r="C117" s="1440"/>
      <c r="D117" s="1440"/>
      <c r="E117" s="1441"/>
      <c r="F117" s="79"/>
      <c r="G117" s="240" t="s">
        <v>795</v>
      </c>
      <c r="H117" s="79" t="s">
        <v>74</v>
      </c>
      <c r="I117" s="79"/>
      <c r="J117" s="189" t="s">
        <v>796</v>
      </c>
      <c r="K117" s="1434"/>
      <c r="L117" s="1436"/>
      <c r="M117" s="1438"/>
      <c r="N117" s="1433"/>
    </row>
    <row r="118" spans="1:14" ht="45" x14ac:dyDescent="0.25">
      <c r="A118" s="1436"/>
      <c r="B118" s="1433"/>
      <c r="C118" s="1440"/>
      <c r="D118" s="1440"/>
      <c r="E118" s="1441"/>
      <c r="F118" s="154"/>
      <c r="G118" s="240" t="s">
        <v>797</v>
      </c>
      <c r="H118" s="79" t="s">
        <v>74</v>
      </c>
      <c r="I118" s="79"/>
      <c r="J118" s="189" t="s">
        <v>798</v>
      </c>
      <c r="K118" s="1434"/>
      <c r="L118" s="1436"/>
      <c r="M118" s="1438"/>
      <c r="N118" s="1433"/>
    </row>
    <row r="119" spans="1:14" ht="60" x14ac:dyDescent="0.25">
      <c r="A119" s="1436"/>
      <c r="B119" s="1433"/>
      <c r="C119" s="1440"/>
      <c r="D119" s="1440"/>
      <c r="E119" s="1441"/>
      <c r="F119" s="154"/>
      <c r="G119" s="240" t="s">
        <v>799</v>
      </c>
      <c r="H119" s="79"/>
      <c r="I119" s="79" t="s">
        <v>74</v>
      </c>
      <c r="J119" s="189" t="s">
        <v>800</v>
      </c>
      <c r="K119" s="1434" t="s">
        <v>855</v>
      </c>
      <c r="L119" s="1435">
        <v>1</v>
      </c>
      <c r="M119" s="1437" t="s">
        <v>2152</v>
      </c>
      <c r="N119" s="1433" t="s">
        <v>876</v>
      </c>
    </row>
    <row r="120" spans="1:14" ht="45" x14ac:dyDescent="0.25">
      <c r="A120" s="1436"/>
      <c r="B120" s="1433"/>
      <c r="C120" s="1440"/>
      <c r="D120" s="1440"/>
      <c r="E120" s="1441"/>
      <c r="F120" s="154"/>
      <c r="G120" s="240" t="s">
        <v>850</v>
      </c>
      <c r="H120" s="79" t="s">
        <v>74</v>
      </c>
      <c r="I120" s="79"/>
      <c r="J120" s="189" t="s">
        <v>851</v>
      </c>
      <c r="K120" s="1434"/>
      <c r="L120" s="1436"/>
      <c r="M120" s="1438"/>
      <c r="N120" s="1433"/>
    </row>
    <row r="121" spans="1:14" ht="45" x14ac:dyDescent="0.25">
      <c r="A121" s="1436"/>
      <c r="B121" s="1433"/>
      <c r="C121" s="1440"/>
      <c r="D121" s="1440"/>
      <c r="E121" s="1441"/>
      <c r="F121" s="154"/>
      <c r="G121" s="240" t="s">
        <v>801</v>
      </c>
      <c r="H121" s="79" t="s">
        <v>74</v>
      </c>
      <c r="I121" s="79"/>
      <c r="J121" s="189" t="s">
        <v>802</v>
      </c>
      <c r="K121" s="1434"/>
      <c r="L121" s="1436"/>
      <c r="M121" s="1438"/>
      <c r="N121" s="1433"/>
    </row>
    <row r="122" spans="1:14" ht="75" x14ac:dyDescent="0.25">
      <c r="A122" s="1436"/>
      <c r="B122" s="1433"/>
      <c r="C122" s="1440"/>
      <c r="D122" s="1440"/>
      <c r="E122" s="1441"/>
      <c r="F122" s="154"/>
      <c r="G122" s="240" t="s">
        <v>877</v>
      </c>
      <c r="H122" s="79"/>
      <c r="I122" s="79" t="s">
        <v>74</v>
      </c>
      <c r="J122" s="189" t="s">
        <v>878</v>
      </c>
      <c r="K122" s="1434" t="s">
        <v>879</v>
      </c>
      <c r="L122" s="1435">
        <v>1</v>
      </c>
      <c r="M122" s="1438" t="s">
        <v>880</v>
      </c>
      <c r="N122" s="1443" t="s">
        <v>2153</v>
      </c>
    </row>
    <row r="123" spans="1:14" ht="45" x14ac:dyDescent="0.25">
      <c r="A123" s="1436"/>
      <c r="B123" s="1433"/>
      <c r="C123" s="1440"/>
      <c r="D123" s="1440"/>
      <c r="E123" s="1441"/>
      <c r="F123" s="154"/>
      <c r="G123" s="240" t="s">
        <v>803</v>
      </c>
      <c r="H123" s="79" t="s">
        <v>74</v>
      </c>
      <c r="I123" s="79"/>
      <c r="J123" s="189" t="s">
        <v>804</v>
      </c>
      <c r="K123" s="1434"/>
      <c r="L123" s="1436"/>
      <c r="M123" s="1438"/>
      <c r="N123" s="1433"/>
    </row>
    <row r="124" spans="1:14" ht="45" x14ac:dyDescent="0.25">
      <c r="A124" s="1436"/>
      <c r="B124" s="1433"/>
      <c r="C124" s="1440"/>
      <c r="D124" s="1440"/>
      <c r="E124" s="1441"/>
      <c r="F124" s="154"/>
      <c r="G124" s="240" t="s">
        <v>805</v>
      </c>
      <c r="H124" s="79" t="s">
        <v>74</v>
      </c>
      <c r="I124" s="79"/>
      <c r="J124" s="189" t="s">
        <v>806</v>
      </c>
      <c r="K124" s="1434"/>
      <c r="L124" s="1436"/>
      <c r="M124" s="1438"/>
      <c r="N124" s="1433"/>
    </row>
    <row r="125" spans="1:14" ht="75" x14ac:dyDescent="0.25">
      <c r="A125" s="1436"/>
      <c r="B125" s="1433"/>
      <c r="C125" s="1440"/>
      <c r="D125" s="1440"/>
      <c r="E125" s="1441"/>
      <c r="F125" s="154"/>
      <c r="G125" s="240" t="s">
        <v>807</v>
      </c>
      <c r="H125" s="79" t="s">
        <v>74</v>
      </c>
      <c r="I125" s="79"/>
      <c r="J125" s="189" t="s">
        <v>881</v>
      </c>
      <c r="K125" s="1434" t="s">
        <v>882</v>
      </c>
      <c r="L125" s="1435">
        <v>1</v>
      </c>
      <c r="M125" s="1433" t="s">
        <v>883</v>
      </c>
      <c r="N125" s="1433" t="s">
        <v>884</v>
      </c>
    </row>
    <row r="126" spans="1:14" ht="45" x14ac:dyDescent="0.25">
      <c r="A126" s="1436"/>
      <c r="B126" s="1433"/>
      <c r="C126" s="1440"/>
      <c r="D126" s="1440"/>
      <c r="E126" s="1441"/>
      <c r="F126" s="154"/>
      <c r="G126" s="240" t="s">
        <v>809</v>
      </c>
      <c r="H126" s="79"/>
      <c r="I126" s="79" t="s">
        <v>74</v>
      </c>
      <c r="J126" s="77"/>
      <c r="K126" s="1434"/>
      <c r="L126" s="1436"/>
      <c r="M126" s="1433"/>
      <c r="N126" s="1433"/>
    </row>
    <row r="127" spans="1:14" ht="45" x14ac:dyDescent="0.25">
      <c r="A127" s="1436"/>
      <c r="B127" s="1433"/>
      <c r="C127" s="1440"/>
      <c r="D127" s="1440"/>
      <c r="E127" s="1441"/>
      <c r="F127" s="154"/>
      <c r="G127" s="240" t="s">
        <v>854</v>
      </c>
      <c r="H127" s="79"/>
      <c r="I127" s="79" t="s">
        <v>74</v>
      </c>
      <c r="J127" s="77"/>
      <c r="K127" s="1434"/>
      <c r="L127" s="1436"/>
      <c r="M127" s="1433"/>
      <c r="N127" s="1433"/>
    </row>
    <row r="128" spans="1:14" ht="60" x14ac:dyDescent="0.25">
      <c r="A128" s="1436"/>
      <c r="B128" s="1433"/>
      <c r="C128" s="1440"/>
      <c r="D128" s="1440"/>
      <c r="E128" s="1441"/>
      <c r="F128" s="154"/>
      <c r="G128" s="240" t="s">
        <v>857</v>
      </c>
      <c r="H128" s="79"/>
      <c r="I128" s="79" t="s">
        <v>74</v>
      </c>
      <c r="J128" s="77"/>
      <c r="K128" s="1434" t="s">
        <v>885</v>
      </c>
      <c r="L128" s="1435">
        <v>1</v>
      </c>
      <c r="M128" s="1433" t="s">
        <v>886</v>
      </c>
      <c r="N128" s="1433" t="s">
        <v>887</v>
      </c>
    </row>
    <row r="129" spans="1:14" ht="60" x14ac:dyDescent="0.25">
      <c r="A129" s="1436"/>
      <c r="B129" s="1433"/>
      <c r="C129" s="1440"/>
      <c r="D129" s="1440"/>
      <c r="E129" s="1441"/>
      <c r="F129" s="154"/>
      <c r="G129" s="240" t="s">
        <v>810</v>
      </c>
      <c r="H129" s="79"/>
      <c r="I129" s="79" t="s">
        <v>74</v>
      </c>
      <c r="J129" s="77"/>
      <c r="K129" s="1434"/>
      <c r="L129" s="1436"/>
      <c r="M129" s="1433"/>
      <c r="N129" s="1433"/>
    </row>
    <row r="130" spans="1:14" ht="30" x14ac:dyDescent="0.25">
      <c r="A130" s="1436"/>
      <c r="B130" s="1433"/>
      <c r="C130" s="1440"/>
      <c r="D130" s="1440"/>
      <c r="E130" s="1441"/>
      <c r="F130" s="154"/>
      <c r="G130" s="240" t="s">
        <v>812</v>
      </c>
      <c r="H130" s="79" t="s">
        <v>74</v>
      </c>
      <c r="I130" s="79"/>
      <c r="J130" s="77"/>
      <c r="K130" s="1434"/>
      <c r="L130" s="1436"/>
      <c r="M130" s="1433"/>
      <c r="N130" s="1433"/>
    </row>
    <row r="131" spans="1:14" x14ac:dyDescent="0.25">
      <c r="A131" s="1436"/>
      <c r="B131" s="1433"/>
      <c r="C131" s="1440"/>
      <c r="D131" s="1440"/>
      <c r="E131" s="1441"/>
      <c r="F131" s="154"/>
      <c r="G131" s="240" t="s">
        <v>858</v>
      </c>
      <c r="H131" s="79" t="s">
        <v>74</v>
      </c>
      <c r="I131" s="79"/>
      <c r="J131" s="189" t="s">
        <v>777</v>
      </c>
      <c r="K131" s="1434" t="s">
        <v>888</v>
      </c>
      <c r="L131" s="1435">
        <v>1</v>
      </c>
      <c r="M131" s="1433" t="s">
        <v>889</v>
      </c>
      <c r="N131" s="1433" t="s">
        <v>890</v>
      </c>
    </row>
    <row r="132" spans="1:14" ht="45" x14ac:dyDescent="0.25">
      <c r="A132" s="1436"/>
      <c r="B132" s="1433"/>
      <c r="C132" s="1440"/>
      <c r="D132" s="1440"/>
      <c r="E132" s="1441"/>
      <c r="F132" s="154"/>
      <c r="G132" s="240" t="s">
        <v>814</v>
      </c>
      <c r="H132" s="79"/>
      <c r="I132" s="79"/>
      <c r="J132" s="84"/>
      <c r="K132" s="1434"/>
      <c r="L132" s="1436"/>
      <c r="M132" s="1433"/>
      <c r="N132" s="1433"/>
    </row>
    <row r="133" spans="1:14" ht="45" x14ac:dyDescent="0.25">
      <c r="A133" s="1436"/>
      <c r="B133" s="1433"/>
      <c r="C133" s="1440"/>
      <c r="D133" s="1440"/>
      <c r="E133" s="1441"/>
      <c r="F133" s="154"/>
      <c r="G133" s="240" t="s">
        <v>859</v>
      </c>
      <c r="H133" s="79" t="s">
        <v>74</v>
      </c>
      <c r="I133" s="79"/>
      <c r="J133" s="189" t="s">
        <v>860</v>
      </c>
      <c r="K133" s="1434"/>
      <c r="L133" s="1436"/>
      <c r="M133" s="1433"/>
      <c r="N133" s="1433"/>
    </row>
    <row r="134" spans="1:14" ht="45" x14ac:dyDescent="0.25">
      <c r="A134" s="1436"/>
      <c r="B134" s="1433"/>
      <c r="C134" s="1440"/>
      <c r="D134" s="1440"/>
      <c r="E134" s="1441"/>
      <c r="F134" s="154"/>
      <c r="G134" s="240" t="s">
        <v>861</v>
      </c>
      <c r="H134" s="79" t="s">
        <v>74</v>
      </c>
      <c r="I134" s="79"/>
      <c r="J134" s="77"/>
      <c r="K134" s="1434"/>
      <c r="L134" s="1436"/>
      <c r="M134" s="1433"/>
      <c r="N134" s="1433"/>
    </row>
    <row r="135" spans="1:14" ht="60" x14ac:dyDescent="0.25">
      <c r="A135" s="1436"/>
      <c r="B135" s="1433"/>
      <c r="C135" s="1440"/>
      <c r="D135" s="1440"/>
      <c r="E135" s="1441"/>
      <c r="F135" s="154"/>
      <c r="G135" s="240" t="s">
        <v>862</v>
      </c>
      <c r="H135" s="79"/>
      <c r="I135" s="79" t="s">
        <v>74</v>
      </c>
      <c r="J135" s="77"/>
      <c r="K135" s="1434"/>
      <c r="L135" s="1436"/>
      <c r="M135" s="1433"/>
      <c r="N135" s="1433"/>
    </row>
    <row r="137" spans="1:14" x14ac:dyDescent="0.25">
      <c r="A137" s="1172" t="s">
        <v>60</v>
      </c>
      <c r="B137" s="1172"/>
      <c r="C137" s="1173" t="s">
        <v>891</v>
      </c>
      <c r="D137" s="1173"/>
      <c r="E137" s="1173"/>
      <c r="F137" s="1173"/>
    </row>
    <row r="139" spans="1:14" x14ac:dyDescent="0.25">
      <c r="C139" s="1174" t="s">
        <v>262</v>
      </c>
      <c r="D139" s="1174"/>
      <c r="E139" s="1174"/>
      <c r="F139" s="1174"/>
      <c r="G139" s="1175" t="s">
        <v>263</v>
      </c>
      <c r="H139" s="1175"/>
      <c r="I139" s="1175"/>
      <c r="J139" s="1175"/>
      <c r="K139" s="1176" t="s">
        <v>264</v>
      </c>
      <c r="L139" s="1176"/>
      <c r="M139" s="1176"/>
      <c r="N139" s="1176"/>
    </row>
    <row r="140" spans="1:14" x14ac:dyDescent="0.25">
      <c r="A140" s="1167" t="s">
        <v>119</v>
      </c>
      <c r="B140" s="1169" t="s">
        <v>265</v>
      </c>
      <c r="C140" s="1170" t="s">
        <v>266</v>
      </c>
      <c r="D140" s="1170"/>
      <c r="E140" s="1169" t="s">
        <v>267</v>
      </c>
      <c r="F140" s="1170" t="s">
        <v>268</v>
      </c>
      <c r="G140" s="1431" t="s">
        <v>269</v>
      </c>
      <c r="H140" s="1165" t="s">
        <v>270</v>
      </c>
      <c r="I140" s="1165"/>
      <c r="J140" s="1165" t="s">
        <v>271</v>
      </c>
      <c r="K140" s="73" t="s">
        <v>272</v>
      </c>
      <c r="L140" s="1162" t="s">
        <v>273</v>
      </c>
      <c r="M140" s="1162" t="s">
        <v>274</v>
      </c>
      <c r="N140" s="1162" t="s">
        <v>275</v>
      </c>
    </row>
    <row r="141" spans="1:14" x14ac:dyDescent="0.25">
      <c r="A141" s="1168"/>
      <c r="B141" s="1169"/>
      <c r="C141" s="74" t="s">
        <v>276</v>
      </c>
      <c r="D141" s="74" t="s">
        <v>277</v>
      </c>
      <c r="E141" s="1169"/>
      <c r="F141" s="1171"/>
      <c r="G141" s="1432"/>
      <c r="H141" s="75" t="s">
        <v>276</v>
      </c>
      <c r="I141" s="75" t="s">
        <v>277</v>
      </c>
      <c r="J141" s="1166"/>
      <c r="K141" s="73" t="s">
        <v>278</v>
      </c>
      <c r="L141" s="1162"/>
      <c r="M141" s="1162"/>
      <c r="N141" s="1162"/>
    </row>
    <row r="142" spans="1:14" ht="150" x14ac:dyDescent="0.25">
      <c r="A142" s="1150">
        <v>1</v>
      </c>
      <c r="B142" s="1153" t="s">
        <v>785</v>
      </c>
      <c r="C142" s="1150"/>
      <c r="D142" s="1150" t="s">
        <v>74</v>
      </c>
      <c r="E142" s="1153" t="s">
        <v>786</v>
      </c>
      <c r="F142" s="1150"/>
      <c r="G142" s="439" t="s">
        <v>787</v>
      </c>
      <c r="H142" s="79" t="s">
        <v>74</v>
      </c>
      <c r="I142" s="79"/>
      <c r="J142" s="84" t="s">
        <v>892</v>
      </c>
      <c r="K142" s="84"/>
      <c r="L142" s="94"/>
      <c r="M142" s="84"/>
      <c r="N142" s="84"/>
    </row>
    <row r="143" spans="1:14" ht="225" x14ac:dyDescent="0.25">
      <c r="A143" s="1151"/>
      <c r="B143" s="1154"/>
      <c r="C143" s="1151"/>
      <c r="D143" s="1151"/>
      <c r="E143" s="1154"/>
      <c r="F143" s="1151"/>
      <c r="G143" s="158" t="s">
        <v>893</v>
      </c>
      <c r="H143" s="79" t="s">
        <v>74</v>
      </c>
      <c r="I143" s="79"/>
      <c r="J143" s="84" t="s">
        <v>894</v>
      </c>
      <c r="K143" s="84"/>
      <c r="L143" s="94"/>
      <c r="M143" s="84"/>
      <c r="N143" s="84" t="s">
        <v>895</v>
      </c>
    </row>
    <row r="144" spans="1:14" ht="180" x14ac:dyDescent="0.25">
      <c r="A144" s="1151"/>
      <c r="B144" s="1154"/>
      <c r="C144" s="1151"/>
      <c r="D144" s="1151"/>
      <c r="E144" s="1154"/>
      <c r="F144" s="1151"/>
      <c r="G144" s="158" t="s">
        <v>896</v>
      </c>
      <c r="H144" s="79"/>
      <c r="I144" s="79"/>
      <c r="J144" s="84" t="s">
        <v>897</v>
      </c>
      <c r="K144" s="84"/>
      <c r="L144" s="94"/>
      <c r="M144" s="84"/>
      <c r="N144" s="84" t="s">
        <v>895</v>
      </c>
    </row>
    <row r="145" spans="1:14" ht="180" x14ac:dyDescent="0.25">
      <c r="A145" s="1151"/>
      <c r="B145" s="1154"/>
      <c r="C145" s="1151"/>
      <c r="D145" s="1151"/>
      <c r="E145" s="1154"/>
      <c r="F145" s="1151"/>
      <c r="G145" s="158" t="s">
        <v>898</v>
      </c>
      <c r="H145" s="79" t="s">
        <v>74</v>
      </c>
      <c r="I145" s="79"/>
      <c r="J145" s="84" t="s">
        <v>899</v>
      </c>
      <c r="K145" s="84"/>
      <c r="L145" s="94"/>
      <c r="M145" s="84"/>
      <c r="N145" s="84"/>
    </row>
    <row r="146" spans="1:14" ht="78" customHeight="1" x14ac:dyDescent="0.25">
      <c r="A146" s="1151"/>
      <c r="B146" s="1154"/>
      <c r="C146" s="1151"/>
      <c r="D146" s="1151"/>
      <c r="E146" s="1154"/>
      <c r="F146" s="1151"/>
      <c r="G146" s="158" t="s">
        <v>900</v>
      </c>
      <c r="H146" s="79" t="s">
        <v>74</v>
      </c>
      <c r="I146" s="79"/>
      <c r="J146" s="84" t="s">
        <v>901</v>
      </c>
      <c r="K146" s="84"/>
      <c r="L146" s="94"/>
      <c r="M146" s="84"/>
      <c r="N146" s="84"/>
    </row>
    <row r="147" spans="1:14" ht="90" x14ac:dyDescent="0.25">
      <c r="A147" s="1151"/>
      <c r="B147" s="1154"/>
      <c r="C147" s="1151"/>
      <c r="D147" s="1151"/>
      <c r="E147" s="1154"/>
      <c r="F147" s="1151"/>
      <c r="G147" s="241" t="s">
        <v>902</v>
      </c>
      <c r="H147" s="79" t="s">
        <v>74</v>
      </c>
      <c r="I147" s="79"/>
      <c r="J147" s="84" t="s">
        <v>903</v>
      </c>
      <c r="K147" s="84"/>
      <c r="L147" s="94"/>
      <c r="M147" s="84"/>
      <c r="N147" s="84"/>
    </row>
    <row r="148" spans="1:14" ht="60" x14ac:dyDescent="0.25">
      <c r="A148" s="1152"/>
      <c r="B148" s="1155"/>
      <c r="C148" s="1152"/>
      <c r="D148" s="1152"/>
      <c r="E148" s="1155"/>
      <c r="F148" s="1152"/>
      <c r="G148" s="439" t="s">
        <v>820</v>
      </c>
      <c r="H148" s="79" t="s">
        <v>348</v>
      </c>
      <c r="I148" s="79"/>
      <c r="J148" s="84" t="s">
        <v>904</v>
      </c>
      <c r="K148" s="84"/>
      <c r="L148" s="94"/>
      <c r="M148" s="84"/>
      <c r="N148" s="84"/>
    </row>
  </sheetData>
  <mergeCells count="243">
    <mergeCell ref="A5:B5"/>
    <mergeCell ref="C5:F5"/>
    <mergeCell ref="C7:F7"/>
    <mergeCell ref="G7:J7"/>
    <mergeCell ref="K7:N7"/>
    <mergeCell ref="N8:N9"/>
    <mergeCell ref="A10:A21"/>
    <mergeCell ref="B10:B21"/>
    <mergeCell ref="C10:C21"/>
    <mergeCell ref="E10:E21"/>
    <mergeCell ref="K11:K12"/>
    <mergeCell ref="L11:L12"/>
    <mergeCell ref="M11:M12"/>
    <mergeCell ref="N11:N12"/>
    <mergeCell ref="K14:K17"/>
    <mergeCell ref="L14:L17"/>
    <mergeCell ref="M14:M17"/>
    <mergeCell ref="N14:N17"/>
    <mergeCell ref="K18:K21"/>
    <mergeCell ref="L18:L21"/>
    <mergeCell ref="G8:G9"/>
    <mergeCell ref="H8:I8"/>
    <mergeCell ref="J8:J9"/>
    <mergeCell ref="L8:L9"/>
    <mergeCell ref="M8:M9"/>
    <mergeCell ref="A8:A9"/>
    <mergeCell ref="B8:B9"/>
    <mergeCell ref="F8:F9"/>
    <mergeCell ref="M18:M21"/>
    <mergeCell ref="N18:N21"/>
    <mergeCell ref="A22:A39"/>
    <mergeCell ref="B22:B39"/>
    <mergeCell ref="C22:C39"/>
    <mergeCell ref="D22:D39"/>
    <mergeCell ref="E22:E39"/>
    <mergeCell ref="K22:K24"/>
    <mergeCell ref="L22:L24"/>
    <mergeCell ref="M22:M24"/>
    <mergeCell ref="N22:N24"/>
    <mergeCell ref="K25:K27"/>
    <mergeCell ref="L25:L27"/>
    <mergeCell ref="M25:M27"/>
    <mergeCell ref="N25:N27"/>
    <mergeCell ref="K28:K30"/>
    <mergeCell ref="K34:K36"/>
    <mergeCell ref="L34:L36"/>
    <mergeCell ref="M34:M36"/>
    <mergeCell ref="N34:N36"/>
    <mergeCell ref="K37:K39"/>
    <mergeCell ref="L37:L39"/>
    <mergeCell ref="M37:M39"/>
    <mergeCell ref="N37:N39"/>
    <mergeCell ref="L28:L30"/>
    <mergeCell ref="M28:M30"/>
    <mergeCell ref="N28:N30"/>
    <mergeCell ref="K31:K33"/>
    <mergeCell ref="L31:L33"/>
    <mergeCell ref="M31:M33"/>
    <mergeCell ref="N31:N33"/>
    <mergeCell ref="A52:B52"/>
    <mergeCell ref="C52:F52"/>
    <mergeCell ref="C54:F54"/>
    <mergeCell ref="G54:J54"/>
    <mergeCell ref="K54:N54"/>
    <mergeCell ref="K40:K41"/>
    <mergeCell ref="L40:L41"/>
    <mergeCell ref="M40:M41"/>
    <mergeCell ref="N40:N41"/>
    <mergeCell ref="K42:K44"/>
    <mergeCell ref="L42:L44"/>
    <mergeCell ref="M42:M44"/>
    <mergeCell ref="N42:N44"/>
    <mergeCell ref="A40:A44"/>
    <mergeCell ref="B40:B44"/>
    <mergeCell ref="C40:C44"/>
    <mergeCell ref="D40:D44"/>
    <mergeCell ref="E40:E44"/>
    <mergeCell ref="A60:B60"/>
    <mergeCell ref="C60:F60"/>
    <mergeCell ref="C62:F62"/>
    <mergeCell ref="G62:J62"/>
    <mergeCell ref="K62:N62"/>
    <mergeCell ref="N55:N56"/>
    <mergeCell ref="A57:A58"/>
    <mergeCell ref="B57:B58"/>
    <mergeCell ref="C57:C58"/>
    <mergeCell ref="D57:D58"/>
    <mergeCell ref="E57:E58"/>
    <mergeCell ref="F57:F58"/>
    <mergeCell ref="G55:G56"/>
    <mergeCell ref="H55:I55"/>
    <mergeCell ref="J55:J56"/>
    <mergeCell ref="L55:L56"/>
    <mergeCell ref="M55:M56"/>
    <mergeCell ref="A55:A56"/>
    <mergeCell ref="B55:B56"/>
    <mergeCell ref="C55:D55"/>
    <mergeCell ref="E55:E56"/>
    <mergeCell ref="F55:F56"/>
    <mergeCell ref="N63:N64"/>
    <mergeCell ref="A65:A71"/>
    <mergeCell ref="B65:B71"/>
    <mergeCell ref="E65:E71"/>
    <mergeCell ref="C65:C71"/>
    <mergeCell ref="K65:K71"/>
    <mergeCell ref="L66:L67"/>
    <mergeCell ref="M66:M67"/>
    <mergeCell ref="N66:N67"/>
    <mergeCell ref="L69:L71"/>
    <mergeCell ref="M69:M71"/>
    <mergeCell ref="N69:N71"/>
    <mergeCell ref="G63:G64"/>
    <mergeCell ref="H63:I63"/>
    <mergeCell ref="J63:J64"/>
    <mergeCell ref="L63:L64"/>
    <mergeCell ref="M63:M64"/>
    <mergeCell ref="A63:A64"/>
    <mergeCell ref="B63:B64"/>
    <mergeCell ref="E63:E64"/>
    <mergeCell ref="F63:F64"/>
    <mergeCell ref="N72:N78"/>
    <mergeCell ref="K79:K82"/>
    <mergeCell ref="L79:L82"/>
    <mergeCell ref="M79:M82"/>
    <mergeCell ref="N79:N82"/>
    <mergeCell ref="A72:A91"/>
    <mergeCell ref="B72:B91"/>
    <mergeCell ref="E72:E91"/>
    <mergeCell ref="C72:C91"/>
    <mergeCell ref="E101:E102"/>
    <mergeCell ref="F101:F102"/>
    <mergeCell ref="A98:B98"/>
    <mergeCell ref="C98:F98"/>
    <mergeCell ref="C100:F100"/>
    <mergeCell ref="G100:J100"/>
    <mergeCell ref="K100:N100"/>
    <mergeCell ref="K83:K91"/>
    <mergeCell ref="L83:L91"/>
    <mergeCell ref="M83:M91"/>
    <mergeCell ref="N83:N91"/>
    <mergeCell ref="A92:A96"/>
    <mergeCell ref="B92:B96"/>
    <mergeCell ref="E92:E96"/>
    <mergeCell ref="C92:C96"/>
    <mergeCell ref="K92:K96"/>
    <mergeCell ref="L92:L96"/>
    <mergeCell ref="M92:M96"/>
    <mergeCell ref="N92:N96"/>
    <mergeCell ref="D72:D91"/>
    <mergeCell ref="D92:D96"/>
    <mergeCell ref="K72:K78"/>
    <mergeCell ref="L72:L78"/>
    <mergeCell ref="M72:M78"/>
    <mergeCell ref="N101:N102"/>
    <mergeCell ref="A103:A113"/>
    <mergeCell ref="B103:B113"/>
    <mergeCell ref="C103:C113"/>
    <mergeCell ref="D103:D113"/>
    <mergeCell ref="E103:E113"/>
    <mergeCell ref="K103:K104"/>
    <mergeCell ref="L103:L104"/>
    <mergeCell ref="M103:M106"/>
    <mergeCell ref="N103:N106"/>
    <mergeCell ref="K105:K106"/>
    <mergeCell ref="L105:L106"/>
    <mergeCell ref="K107:K110"/>
    <mergeCell ref="L107:L110"/>
    <mergeCell ref="M107:M110"/>
    <mergeCell ref="N107:N110"/>
    <mergeCell ref="G101:G102"/>
    <mergeCell ref="H101:I101"/>
    <mergeCell ref="J101:J102"/>
    <mergeCell ref="L101:L102"/>
    <mergeCell ref="M101:M102"/>
    <mergeCell ref="A101:A102"/>
    <mergeCell ref="B101:B102"/>
    <mergeCell ref="C101:D101"/>
    <mergeCell ref="K111:K113"/>
    <mergeCell ref="L111:L113"/>
    <mergeCell ref="M111:M113"/>
    <mergeCell ref="N111:N113"/>
    <mergeCell ref="A114:A135"/>
    <mergeCell ref="B114:B135"/>
    <mergeCell ref="C114:C135"/>
    <mergeCell ref="D114:D135"/>
    <mergeCell ref="E114:E135"/>
    <mergeCell ref="K114:K115"/>
    <mergeCell ref="L114:L115"/>
    <mergeCell ref="M114:M115"/>
    <mergeCell ref="N114:N115"/>
    <mergeCell ref="K116:K118"/>
    <mergeCell ref="L116:L118"/>
    <mergeCell ref="M116:M118"/>
    <mergeCell ref="K122:K124"/>
    <mergeCell ref="L122:L124"/>
    <mergeCell ref="M122:M124"/>
    <mergeCell ref="N122:N124"/>
    <mergeCell ref="K125:K127"/>
    <mergeCell ref="L125:L127"/>
    <mergeCell ref="M125:M127"/>
    <mergeCell ref="N125:N127"/>
    <mergeCell ref="A137:B137"/>
    <mergeCell ref="C137:F137"/>
    <mergeCell ref="N116:N118"/>
    <mergeCell ref="K119:K121"/>
    <mergeCell ref="L119:L121"/>
    <mergeCell ref="M119:M121"/>
    <mergeCell ref="N119:N121"/>
    <mergeCell ref="C139:F139"/>
    <mergeCell ref="G139:J139"/>
    <mergeCell ref="K139:N139"/>
    <mergeCell ref="K128:K130"/>
    <mergeCell ref="L128:L130"/>
    <mergeCell ref="M128:M130"/>
    <mergeCell ref="N128:N130"/>
    <mergeCell ref="K131:K135"/>
    <mergeCell ref="L131:L135"/>
    <mergeCell ref="M131:M135"/>
    <mergeCell ref="N131:N135"/>
    <mergeCell ref="A1:N1"/>
    <mergeCell ref="A2:N2"/>
    <mergeCell ref="A142:A148"/>
    <mergeCell ref="D10:D21"/>
    <mergeCell ref="E8:E9"/>
    <mergeCell ref="C8:D8"/>
    <mergeCell ref="D65:D71"/>
    <mergeCell ref="C63:D63"/>
    <mergeCell ref="N140:N141"/>
    <mergeCell ref="B142:B148"/>
    <mergeCell ref="C142:C148"/>
    <mergeCell ref="D142:D148"/>
    <mergeCell ref="E142:E148"/>
    <mergeCell ref="F142:F148"/>
    <mergeCell ref="G140:G141"/>
    <mergeCell ref="H140:I140"/>
    <mergeCell ref="J140:J141"/>
    <mergeCell ref="L140:L141"/>
    <mergeCell ref="M140:M141"/>
    <mergeCell ref="A140:A141"/>
    <mergeCell ref="B140:B141"/>
    <mergeCell ref="C140:D140"/>
    <mergeCell ref="E140:E141"/>
    <mergeCell ref="F140:F141"/>
  </mergeCells>
  <hyperlinks>
    <hyperlink ref="J12" r:id="rId1"/>
    <hyperlink ref="J13" r:id="rId2"/>
    <hyperlink ref="J16" r:id="rId3"/>
    <hyperlink ref="J17" r:id="rId4"/>
    <hyperlink ref="J23" r:id="rId5"/>
    <hyperlink ref="J24" r:id="rId6"/>
    <hyperlink ref="J25" r:id="rId7"/>
    <hyperlink ref="J26" r:id="rId8"/>
    <hyperlink ref="J27" r:id="rId9"/>
    <hyperlink ref="J28" r:id="rId10"/>
    <hyperlink ref="J29" r:id="rId11"/>
    <hyperlink ref="J30" r:id="rId12"/>
    <hyperlink ref="J31" r:id="rId13"/>
    <hyperlink ref="J11" r:id="rId14"/>
    <hyperlink ref="J41" r:id="rId15"/>
    <hyperlink ref="J40" r:id="rId16"/>
    <hyperlink ref="J42" r:id="rId17"/>
    <hyperlink ref="J10" r:id="rId18"/>
    <hyperlink ref="J44" r:id="rId19"/>
    <hyperlink ref="J22" r:id="rId20"/>
    <hyperlink ref="J21" r:id="rId21"/>
    <hyperlink ref="J35" r:id="rId22"/>
    <hyperlink ref="J32" r:id="rId23"/>
    <hyperlink ref="J36" r:id="rId24"/>
    <hyperlink ref="J38" r:id="rId25"/>
    <hyperlink ref="J39" r:id="rId26"/>
    <hyperlink ref="J65" r:id="rId27"/>
    <hyperlink ref="J66" r:id="rId28"/>
    <hyperlink ref="J67" r:id="rId29"/>
    <hyperlink ref="J68" r:id="rId30"/>
    <hyperlink ref="J72" r:id="rId31"/>
    <hyperlink ref="J73" r:id="rId32"/>
    <hyperlink ref="J74" r:id="rId33"/>
    <hyperlink ref="J75" r:id="rId34"/>
    <hyperlink ref="J76" r:id="rId35"/>
    <hyperlink ref="J77" r:id="rId36"/>
    <hyperlink ref="J78" r:id="rId37"/>
    <hyperlink ref="J79" r:id="rId38"/>
    <hyperlink ref="J80" r:id="rId39"/>
    <hyperlink ref="J81" r:id="rId40"/>
    <hyperlink ref="J87" r:id="rId41"/>
    <hyperlink ref="J89" r:id="rId42"/>
    <hyperlink ref="J92" r:id="rId43"/>
    <hyperlink ref="J94" r:id="rId44"/>
    <hyperlink ref="M79" r:id="rId45"/>
    <hyperlink ref="N92" r:id="rId46" display="https://www.dropbox.com/s/bc1oxr9byctr8ol/Lamadas%20Biblioteca%20-%20matriculados%202022-1%2012-05-22%20%281%29.xlsx?dl=0"/>
    <hyperlink ref="J103" r:id="rId47"/>
    <hyperlink ref="J104" r:id="rId48"/>
    <hyperlink ref="J105" r:id="rId49"/>
    <hyperlink ref="J109" r:id="rId50"/>
    <hyperlink ref="J106" r:id="rId51"/>
    <hyperlink ref="J114" r:id="rId52"/>
    <hyperlink ref="J115" r:id="rId53"/>
    <hyperlink ref="J116" r:id="rId54"/>
    <hyperlink ref="J117" r:id="rId55"/>
    <hyperlink ref="J118" r:id="rId56"/>
    <hyperlink ref="J119" r:id="rId57"/>
    <hyperlink ref="J120" r:id="rId58"/>
    <hyperlink ref="J121" r:id="rId59"/>
    <hyperlink ref="J122" r:id="rId60"/>
    <hyperlink ref="J123" r:id="rId61"/>
    <hyperlink ref="J124" r:id="rId62"/>
    <hyperlink ref="J125" r:id="rId63"/>
    <hyperlink ref="J131" r:id="rId64"/>
    <hyperlink ref="J133" r:id="rId65"/>
  </hyperlinks>
  <pageMargins left="0.7" right="0.7" top="0.75" bottom="0.75" header="0.3" footer="0.3"/>
  <drawing r:id="rId66"/>
  <legacyDrawing r:id="rId67"/>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62"/>
  <sheetViews>
    <sheetView showGridLines="0" zoomScale="70" zoomScaleNormal="70" workbookViewId="0">
      <selection sqref="A1:XFD2"/>
    </sheetView>
  </sheetViews>
  <sheetFormatPr baseColWidth="10" defaultColWidth="11.42578125" defaultRowHeight="15" x14ac:dyDescent="0.25"/>
  <cols>
    <col min="1" max="1" width="5.140625" style="70" customWidth="1"/>
    <col min="2" max="2" width="24.85546875" style="70" customWidth="1"/>
    <col min="3" max="4" width="9.85546875" style="70" customWidth="1"/>
    <col min="5" max="5" width="26.5703125" style="70" customWidth="1"/>
    <col min="6" max="6" width="39.42578125" style="70" customWidth="1"/>
    <col min="7" max="7" width="34" style="70" customWidth="1"/>
    <col min="8" max="9" width="18" style="70" customWidth="1"/>
    <col min="10" max="10" width="44.7109375" style="70" customWidth="1"/>
    <col min="11" max="11" width="30.7109375" style="70" customWidth="1"/>
    <col min="12" max="12" width="16.28515625" style="70" customWidth="1"/>
    <col min="13" max="13" width="59.7109375" style="70" customWidth="1"/>
    <col min="14" max="14" width="43.85546875" style="70" customWidth="1"/>
    <col min="15" max="16384" width="11.42578125" style="70"/>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5" spans="1:14" ht="34.5" customHeight="1" x14ac:dyDescent="0.25">
      <c r="A5" s="1172" t="s">
        <v>60</v>
      </c>
      <c r="B5" s="1172"/>
      <c r="C5" s="1173" t="s">
        <v>905</v>
      </c>
      <c r="D5" s="1173"/>
      <c r="E5" s="1173"/>
      <c r="F5" s="1173"/>
    </row>
    <row r="6" spans="1:14" ht="32.25" customHeight="1" x14ac:dyDescent="0.25"/>
    <row r="7" spans="1:14" ht="29.25" customHeight="1" x14ac:dyDescent="0.25">
      <c r="A7" s="97"/>
      <c r="B7" s="71"/>
      <c r="C7" s="1174" t="s">
        <v>262</v>
      </c>
      <c r="D7" s="1174"/>
      <c r="E7" s="1174"/>
      <c r="F7" s="1174"/>
      <c r="G7" s="1175" t="s">
        <v>263</v>
      </c>
      <c r="H7" s="1175"/>
      <c r="I7" s="1175"/>
      <c r="J7" s="1175"/>
      <c r="K7" s="1176" t="s">
        <v>264</v>
      </c>
      <c r="L7" s="1176"/>
      <c r="M7" s="1176"/>
      <c r="N7" s="1176"/>
    </row>
    <row r="8" spans="1:14" x14ac:dyDescent="0.25">
      <c r="A8" s="1167" t="s">
        <v>119</v>
      </c>
      <c r="B8" s="1169" t="s">
        <v>265</v>
      </c>
      <c r="C8" s="1170" t="s">
        <v>266</v>
      </c>
      <c r="D8" s="1170"/>
      <c r="E8" s="1169" t="s">
        <v>267</v>
      </c>
      <c r="F8" s="1170" t="s">
        <v>268</v>
      </c>
      <c r="G8" s="1165" t="s">
        <v>269</v>
      </c>
      <c r="H8" s="1165" t="s">
        <v>270</v>
      </c>
      <c r="I8" s="1165"/>
      <c r="J8" s="1165" t="s">
        <v>271</v>
      </c>
      <c r="K8" s="73" t="s">
        <v>272</v>
      </c>
      <c r="L8" s="1162" t="s">
        <v>273</v>
      </c>
      <c r="M8" s="1162" t="s">
        <v>274</v>
      </c>
      <c r="N8" s="1162" t="s">
        <v>275</v>
      </c>
    </row>
    <row r="9" spans="1:14" x14ac:dyDescent="0.25">
      <c r="A9" s="1168"/>
      <c r="B9" s="1169"/>
      <c r="C9" s="74" t="s">
        <v>276</v>
      </c>
      <c r="D9" s="74" t="s">
        <v>277</v>
      </c>
      <c r="E9" s="1169"/>
      <c r="F9" s="1171"/>
      <c r="G9" s="1166"/>
      <c r="H9" s="75" t="s">
        <v>276</v>
      </c>
      <c r="I9" s="75" t="s">
        <v>277</v>
      </c>
      <c r="J9" s="1166"/>
      <c r="K9" s="73" t="s">
        <v>278</v>
      </c>
      <c r="L9" s="1162"/>
      <c r="M9" s="1162"/>
      <c r="N9" s="1162"/>
    </row>
    <row r="10" spans="1:14" ht="180" x14ac:dyDescent="0.25">
      <c r="A10" s="76">
        <v>1</v>
      </c>
      <c r="B10" s="178" t="s">
        <v>906</v>
      </c>
      <c r="C10" s="79"/>
      <c r="D10" s="79" t="s">
        <v>74</v>
      </c>
      <c r="E10" s="178"/>
      <c r="F10" s="178" t="s">
        <v>907</v>
      </c>
      <c r="G10" s="93" t="s">
        <v>908</v>
      </c>
      <c r="H10" s="79" t="s">
        <v>74</v>
      </c>
      <c r="I10" s="79"/>
      <c r="J10" s="178" t="s">
        <v>909</v>
      </c>
      <c r="K10" s="146" t="s">
        <v>910</v>
      </c>
      <c r="L10" s="94">
        <v>1</v>
      </c>
      <c r="M10" s="178" t="s">
        <v>907</v>
      </c>
      <c r="N10" s="178" t="s">
        <v>911</v>
      </c>
    </row>
    <row r="11" spans="1:14" ht="154.5" customHeight="1" x14ac:dyDescent="0.25">
      <c r="A11" s="79">
        <v>2</v>
      </c>
      <c r="B11" s="178" t="s">
        <v>912</v>
      </c>
      <c r="C11" s="79" t="s">
        <v>74</v>
      </c>
      <c r="E11" s="444" t="s">
        <v>2154</v>
      </c>
      <c r="F11" s="445" t="s">
        <v>2155</v>
      </c>
      <c r="G11" s="93" t="s">
        <v>913</v>
      </c>
      <c r="H11" s="79" t="s">
        <v>74</v>
      </c>
      <c r="I11" s="79"/>
      <c r="J11" s="178" t="s">
        <v>914</v>
      </c>
      <c r="K11" s="146" t="s">
        <v>915</v>
      </c>
      <c r="L11" s="94">
        <v>1</v>
      </c>
      <c r="M11" s="178" t="s">
        <v>916</v>
      </c>
      <c r="N11" s="178" t="s">
        <v>917</v>
      </c>
    </row>
    <row r="12" spans="1:14" ht="60" x14ac:dyDescent="0.25">
      <c r="A12" s="1150">
        <v>3</v>
      </c>
      <c r="B12" s="1492" t="s">
        <v>918</v>
      </c>
      <c r="C12" s="1150"/>
      <c r="D12" s="1150" t="s">
        <v>74</v>
      </c>
      <c r="E12" s="1494"/>
      <c r="F12" s="1494" t="s">
        <v>919</v>
      </c>
      <c r="G12" s="1329" t="s">
        <v>920</v>
      </c>
      <c r="H12" s="1150" t="s">
        <v>74</v>
      </c>
      <c r="I12" s="1150"/>
      <c r="J12" s="1494" t="s">
        <v>921</v>
      </c>
      <c r="K12" s="146" t="s">
        <v>922</v>
      </c>
      <c r="L12" s="94">
        <v>1</v>
      </c>
      <c r="M12" s="178" t="s">
        <v>923</v>
      </c>
      <c r="N12" s="178" t="s">
        <v>924</v>
      </c>
    </row>
    <row r="13" spans="1:14" ht="60" x14ac:dyDescent="0.25">
      <c r="A13" s="1152"/>
      <c r="B13" s="1493"/>
      <c r="C13" s="1152"/>
      <c r="D13" s="1152"/>
      <c r="E13" s="1495"/>
      <c r="F13" s="1495"/>
      <c r="G13" s="1331"/>
      <c r="H13" s="1152"/>
      <c r="I13" s="1152"/>
      <c r="J13" s="1489"/>
      <c r="K13" s="179" t="s">
        <v>925</v>
      </c>
      <c r="L13" s="94">
        <v>1</v>
      </c>
      <c r="M13" s="488" t="s">
        <v>2156</v>
      </c>
      <c r="N13" s="178" t="s">
        <v>926</v>
      </c>
    </row>
    <row r="14" spans="1:14" ht="135" x14ac:dyDescent="0.25">
      <c r="A14" s="79">
        <v>4</v>
      </c>
      <c r="B14" s="180" t="s">
        <v>927</v>
      </c>
      <c r="C14" s="79"/>
      <c r="D14" s="79" t="s">
        <v>74</v>
      </c>
      <c r="E14" s="178"/>
      <c r="F14" s="178" t="s">
        <v>928</v>
      </c>
      <c r="G14" s="93" t="s">
        <v>929</v>
      </c>
      <c r="H14" s="79" t="s">
        <v>74</v>
      </c>
      <c r="I14" s="79"/>
      <c r="J14" s="181" t="s">
        <v>930</v>
      </c>
      <c r="K14" s="169" t="s">
        <v>931</v>
      </c>
      <c r="L14" s="94">
        <v>1</v>
      </c>
      <c r="M14" s="178" t="s">
        <v>932</v>
      </c>
      <c r="N14" s="178" t="s">
        <v>933</v>
      </c>
    </row>
    <row r="15" spans="1:14" ht="75" x14ac:dyDescent="0.25">
      <c r="A15" s="1150">
        <v>5</v>
      </c>
      <c r="B15" s="1488" t="s">
        <v>934</v>
      </c>
      <c r="C15" s="1488"/>
      <c r="D15" s="1150" t="s">
        <v>74</v>
      </c>
      <c r="E15" s="1490"/>
      <c r="F15" s="1490" t="s">
        <v>935</v>
      </c>
      <c r="G15" s="93" t="s">
        <v>936</v>
      </c>
      <c r="H15" s="1150" t="s">
        <v>74</v>
      </c>
      <c r="I15" s="79"/>
      <c r="J15" s="181" t="s">
        <v>937</v>
      </c>
      <c r="K15" s="169" t="s">
        <v>938</v>
      </c>
      <c r="L15" s="94">
        <v>1</v>
      </c>
      <c r="M15" s="178" t="s">
        <v>939</v>
      </c>
      <c r="N15" s="178" t="s">
        <v>940</v>
      </c>
    </row>
    <row r="16" spans="1:14" ht="60" x14ac:dyDescent="0.25">
      <c r="A16" s="1152"/>
      <c r="B16" s="1489"/>
      <c r="C16" s="1489"/>
      <c r="D16" s="1152"/>
      <c r="E16" s="1491"/>
      <c r="F16" s="1491"/>
      <c r="G16" s="93" t="s">
        <v>941</v>
      </c>
      <c r="H16" s="1152"/>
      <c r="I16" s="252"/>
      <c r="J16" s="181" t="s">
        <v>942</v>
      </c>
      <c r="K16" s="489" t="s">
        <v>2157</v>
      </c>
      <c r="L16" s="94">
        <v>1</v>
      </c>
      <c r="M16" s="178" t="s">
        <v>943</v>
      </c>
      <c r="N16" s="178" t="s">
        <v>933</v>
      </c>
    </row>
    <row r="17" spans="1:14" ht="193.15" customHeight="1" x14ac:dyDescent="0.25">
      <c r="A17" s="79">
        <v>6</v>
      </c>
      <c r="B17" s="442" t="s">
        <v>2158</v>
      </c>
      <c r="C17" s="79"/>
      <c r="D17" s="79" t="s">
        <v>74</v>
      </c>
      <c r="E17" s="178"/>
      <c r="F17" s="178" t="s">
        <v>944</v>
      </c>
      <c r="G17" s="93" t="s">
        <v>945</v>
      </c>
      <c r="H17" s="79" t="s">
        <v>74</v>
      </c>
      <c r="I17" s="254"/>
      <c r="J17" s="253" t="s">
        <v>946</v>
      </c>
      <c r="K17" s="169" t="s">
        <v>947</v>
      </c>
      <c r="L17" s="94">
        <v>1</v>
      </c>
      <c r="M17" s="181" t="s">
        <v>946</v>
      </c>
      <c r="N17" s="488" t="s">
        <v>2159</v>
      </c>
    </row>
    <row r="18" spans="1:14" ht="120" customHeight="1" x14ac:dyDescent="0.25">
      <c r="A18" s="79">
        <v>7</v>
      </c>
      <c r="B18" s="182" t="s">
        <v>948</v>
      </c>
      <c r="C18" s="79"/>
      <c r="D18" s="79" t="s">
        <v>74</v>
      </c>
      <c r="E18" s="178"/>
      <c r="F18" s="178" t="s">
        <v>949</v>
      </c>
      <c r="G18" s="93" t="s">
        <v>950</v>
      </c>
      <c r="H18" s="79" t="s">
        <v>74</v>
      </c>
      <c r="I18" s="79"/>
      <c r="J18" s="181" t="s">
        <v>951</v>
      </c>
      <c r="K18" s="169" t="s">
        <v>952</v>
      </c>
      <c r="L18" s="94">
        <v>0.8</v>
      </c>
      <c r="M18" s="488" t="s">
        <v>2160</v>
      </c>
      <c r="N18" s="178" t="s">
        <v>953</v>
      </c>
    </row>
    <row r="20" spans="1:14" ht="23.25" x14ac:dyDescent="0.25">
      <c r="B20" s="391">
        <f>COUNTA(B10:B18)</f>
        <v>7</v>
      </c>
      <c r="C20" s="388"/>
      <c r="D20" s="388"/>
      <c r="E20" s="388"/>
      <c r="F20" s="388"/>
      <c r="G20" s="388"/>
      <c r="H20" s="388"/>
      <c r="I20" s="388"/>
      <c r="J20" s="388"/>
      <c r="K20" s="391">
        <f>COUNTA(K10:K18)</f>
        <v>9</v>
      </c>
      <c r="L20" s="392">
        <f>AVERAGE(L10:L18)</f>
        <v>0.97777777777777786</v>
      </c>
    </row>
    <row r="21" spans="1:14" ht="38.25" x14ac:dyDescent="0.25">
      <c r="B21" s="398" t="s">
        <v>2044</v>
      </c>
      <c r="C21" s="397"/>
      <c r="D21" s="397"/>
      <c r="E21" s="397"/>
      <c r="F21" s="397"/>
      <c r="G21" s="397"/>
      <c r="H21" s="397"/>
      <c r="I21" s="397"/>
      <c r="J21" s="397"/>
      <c r="K21" s="398" t="s">
        <v>2045</v>
      </c>
      <c r="L21" s="398" t="s">
        <v>2046</v>
      </c>
    </row>
    <row r="52" spans="5:6" ht="15" customHeight="1" x14ac:dyDescent="0.25"/>
    <row r="53" spans="5:6" x14ac:dyDescent="0.25">
      <c r="E53" s="446"/>
      <c r="F53" s="428"/>
    </row>
    <row r="54" spans="5:6" x14ac:dyDescent="0.25">
      <c r="E54" s="446"/>
      <c r="F54" s="428"/>
    </row>
    <row r="55" spans="5:6" x14ac:dyDescent="0.25">
      <c r="E55" s="446"/>
      <c r="F55" s="428"/>
    </row>
    <row r="56" spans="5:6" x14ac:dyDescent="0.25">
      <c r="E56" s="446"/>
      <c r="F56" s="428"/>
    </row>
    <row r="57" spans="5:6" x14ac:dyDescent="0.25">
      <c r="E57" s="446"/>
      <c r="F57" s="428"/>
    </row>
    <row r="58" spans="5:6" x14ac:dyDescent="0.25">
      <c r="E58" s="446"/>
      <c r="F58" s="428"/>
    </row>
    <row r="59" spans="5:6" x14ac:dyDescent="0.25">
      <c r="E59" s="446"/>
      <c r="F59" s="428"/>
    </row>
    <row r="60" spans="5:6" x14ac:dyDescent="0.25">
      <c r="E60" s="446"/>
      <c r="F60" s="428"/>
    </row>
    <row r="61" spans="5:6" x14ac:dyDescent="0.25">
      <c r="E61" s="446"/>
      <c r="F61" s="428"/>
    </row>
    <row r="62" spans="5:6" x14ac:dyDescent="0.25">
      <c r="E62" s="447"/>
      <c r="F62" s="448"/>
    </row>
  </sheetData>
  <mergeCells count="35">
    <mergeCell ref="A5:B5"/>
    <mergeCell ref="C5:F5"/>
    <mergeCell ref="C7:F7"/>
    <mergeCell ref="G7:J7"/>
    <mergeCell ref="K7:N7"/>
    <mergeCell ref="L8:L9"/>
    <mergeCell ref="M8:M9"/>
    <mergeCell ref="A8:A9"/>
    <mergeCell ref="B8:B9"/>
    <mergeCell ref="C8:D8"/>
    <mergeCell ref="E8:E9"/>
    <mergeCell ref="F8:F9"/>
    <mergeCell ref="G12:G13"/>
    <mergeCell ref="H12:H13"/>
    <mergeCell ref="I12:I13"/>
    <mergeCell ref="J12:J13"/>
    <mergeCell ref="G8:G9"/>
    <mergeCell ref="H8:I8"/>
    <mergeCell ref="J8:J9"/>
    <mergeCell ref="A1:N1"/>
    <mergeCell ref="A2:N2"/>
    <mergeCell ref="H15:H16"/>
    <mergeCell ref="A15:A16"/>
    <mergeCell ref="B15:B16"/>
    <mergeCell ref="D15:D16"/>
    <mergeCell ref="E15:E16"/>
    <mergeCell ref="F15:F16"/>
    <mergeCell ref="C15:C16"/>
    <mergeCell ref="N8:N9"/>
    <mergeCell ref="A12:A13"/>
    <mergeCell ref="B12:B13"/>
    <mergeCell ref="C12:C13"/>
    <mergeCell ref="D12:D13"/>
    <mergeCell ref="E12:E13"/>
    <mergeCell ref="F12:F13"/>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5"/>
  <sheetViews>
    <sheetView showGridLines="0" zoomScale="70" zoomScaleNormal="70" workbookViewId="0">
      <selection sqref="A1:XFD2"/>
    </sheetView>
  </sheetViews>
  <sheetFormatPr baseColWidth="10" defaultColWidth="12.5703125" defaultRowHeight="15" x14ac:dyDescent="0.25"/>
  <cols>
    <col min="1" max="1" width="5.140625" style="71" customWidth="1"/>
    <col min="2" max="2" width="18.5703125" style="71" customWidth="1"/>
    <col min="3" max="3" width="10.28515625" style="71" customWidth="1"/>
    <col min="4" max="4" width="9.85546875" style="71" customWidth="1"/>
    <col min="5" max="5" width="32.140625" style="71" customWidth="1"/>
    <col min="6" max="6" width="29" style="71" customWidth="1"/>
    <col min="7" max="7" width="37.28515625" style="71" customWidth="1"/>
    <col min="8" max="8" width="10" style="71" customWidth="1"/>
    <col min="9" max="9" width="14.42578125" style="71" customWidth="1"/>
    <col min="10" max="10" width="44.7109375" style="71" customWidth="1"/>
    <col min="11" max="11" width="42.5703125" style="71" customWidth="1"/>
    <col min="12" max="12" width="23.28515625" style="71" customWidth="1"/>
    <col min="13" max="13" width="31.42578125" style="71" customWidth="1"/>
    <col min="14" max="14" width="31.140625" style="71" customWidth="1"/>
    <col min="15" max="16384" width="12.5703125" style="71"/>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5" spans="1:14" ht="40.5" customHeight="1" x14ac:dyDescent="0.25">
      <c r="A5" s="1172" t="s">
        <v>60</v>
      </c>
      <c r="B5" s="1172"/>
      <c r="C5" s="1173" t="s">
        <v>954</v>
      </c>
      <c r="D5" s="1173"/>
      <c r="E5" s="1173"/>
      <c r="F5" s="1173"/>
    </row>
    <row r="7" spans="1:14" x14ac:dyDescent="0.25">
      <c r="C7" s="1174" t="s">
        <v>262</v>
      </c>
      <c r="D7" s="1174"/>
      <c r="E7" s="1174"/>
      <c r="F7" s="1174"/>
      <c r="G7" s="1175" t="s">
        <v>263</v>
      </c>
      <c r="H7" s="1175"/>
      <c r="I7" s="1175"/>
      <c r="J7" s="1175"/>
      <c r="K7" s="1176" t="s">
        <v>264</v>
      </c>
      <c r="L7" s="1176"/>
      <c r="M7" s="1176"/>
      <c r="N7" s="1176"/>
    </row>
    <row r="8" spans="1:14" x14ac:dyDescent="0.25">
      <c r="A8" s="1167" t="s">
        <v>119</v>
      </c>
      <c r="B8" s="1169" t="s">
        <v>265</v>
      </c>
      <c r="C8" s="1170" t="s">
        <v>266</v>
      </c>
      <c r="D8" s="1170"/>
      <c r="E8" s="1169" t="s">
        <v>267</v>
      </c>
      <c r="F8" s="1170" t="s">
        <v>268</v>
      </c>
      <c r="G8" s="1165" t="s">
        <v>269</v>
      </c>
      <c r="H8" s="1165" t="s">
        <v>270</v>
      </c>
      <c r="I8" s="1165"/>
      <c r="J8" s="1165" t="s">
        <v>271</v>
      </c>
      <c r="K8" s="73" t="s">
        <v>272</v>
      </c>
      <c r="L8" s="1162" t="s">
        <v>273</v>
      </c>
      <c r="M8" s="1162" t="s">
        <v>274</v>
      </c>
      <c r="N8" s="1162" t="s">
        <v>275</v>
      </c>
    </row>
    <row r="9" spans="1:14" x14ac:dyDescent="0.25">
      <c r="A9" s="1168"/>
      <c r="B9" s="1169"/>
      <c r="C9" s="74" t="s">
        <v>276</v>
      </c>
      <c r="D9" s="74" t="s">
        <v>277</v>
      </c>
      <c r="E9" s="1169"/>
      <c r="F9" s="1171"/>
      <c r="G9" s="1166"/>
      <c r="H9" s="75" t="s">
        <v>276</v>
      </c>
      <c r="I9" s="75" t="s">
        <v>277</v>
      </c>
      <c r="J9" s="1166"/>
      <c r="K9" s="73" t="s">
        <v>278</v>
      </c>
      <c r="L9" s="1162"/>
      <c r="M9" s="1162"/>
      <c r="N9" s="1162"/>
    </row>
    <row r="10" spans="1:14" ht="45" x14ac:dyDescent="0.25">
      <c r="A10" s="1150">
        <v>1</v>
      </c>
      <c r="B10" s="1153" t="s">
        <v>955</v>
      </c>
      <c r="C10" s="1150"/>
      <c r="D10" s="1150" t="s">
        <v>74</v>
      </c>
      <c r="E10" s="1153" t="s">
        <v>956</v>
      </c>
      <c r="F10" s="1153" t="s">
        <v>957</v>
      </c>
      <c r="G10" s="129" t="s">
        <v>958</v>
      </c>
      <c r="H10" s="79" t="s">
        <v>74</v>
      </c>
      <c r="I10" s="79"/>
      <c r="J10" s="84" t="s">
        <v>959</v>
      </c>
      <c r="K10" s="112" t="s">
        <v>960</v>
      </c>
      <c r="L10" s="94">
        <v>1</v>
      </c>
      <c r="M10" s="93" t="s">
        <v>961</v>
      </c>
      <c r="N10" s="93" t="s">
        <v>962</v>
      </c>
    </row>
    <row r="11" spans="1:14" ht="45" x14ac:dyDescent="0.25">
      <c r="A11" s="1151"/>
      <c r="B11" s="1154"/>
      <c r="C11" s="1152"/>
      <c r="D11" s="1152"/>
      <c r="E11" s="1155"/>
      <c r="F11" s="1155"/>
      <c r="G11" s="93" t="s">
        <v>963</v>
      </c>
      <c r="H11" s="79" t="s">
        <v>74</v>
      </c>
      <c r="I11" s="79"/>
      <c r="J11" s="84" t="s">
        <v>964</v>
      </c>
      <c r="K11" s="112" t="s">
        <v>965</v>
      </c>
      <c r="L11" s="94">
        <v>1</v>
      </c>
      <c r="M11" s="84" t="s">
        <v>966</v>
      </c>
      <c r="N11" s="84" t="s">
        <v>967</v>
      </c>
    </row>
    <row r="12" spans="1:14" ht="45" x14ac:dyDescent="0.25">
      <c r="A12" s="1151"/>
      <c r="B12" s="1154"/>
      <c r="C12" s="1153"/>
      <c r="D12" s="1153" t="s">
        <v>74</v>
      </c>
      <c r="E12" s="1153" t="s">
        <v>968</v>
      </c>
      <c r="F12" s="1153" t="s">
        <v>969</v>
      </c>
      <c r="G12" s="1329" t="s">
        <v>970</v>
      </c>
      <c r="H12" s="1507" t="s">
        <v>74</v>
      </c>
      <c r="I12" s="1507"/>
      <c r="J12" s="1189" t="s">
        <v>2162</v>
      </c>
      <c r="K12" s="112" t="s">
        <v>971</v>
      </c>
      <c r="L12" s="94">
        <v>1</v>
      </c>
      <c r="M12" s="93" t="s">
        <v>972</v>
      </c>
      <c r="N12" s="93" t="s">
        <v>973</v>
      </c>
    </row>
    <row r="13" spans="1:14" ht="30" x14ac:dyDescent="0.25">
      <c r="A13" s="1151"/>
      <c r="B13" s="1154"/>
      <c r="C13" s="1154"/>
      <c r="D13" s="1154"/>
      <c r="E13" s="1154"/>
      <c r="F13" s="1154"/>
      <c r="G13" s="1331"/>
      <c r="H13" s="1423"/>
      <c r="I13" s="1423"/>
      <c r="J13" s="1155"/>
      <c r="K13" s="112" t="s">
        <v>974</v>
      </c>
      <c r="L13" s="94">
        <v>1</v>
      </c>
      <c r="M13" s="93" t="s">
        <v>975</v>
      </c>
      <c r="N13" s="93" t="s">
        <v>976</v>
      </c>
    </row>
    <row r="14" spans="1:14" ht="168.6" customHeight="1" x14ac:dyDescent="0.25">
      <c r="A14" s="1151"/>
      <c r="B14" s="1154"/>
      <c r="C14" s="1154"/>
      <c r="D14" s="1154"/>
      <c r="E14" s="1154"/>
      <c r="F14" s="1154"/>
      <c r="G14" s="1329" t="s">
        <v>977</v>
      </c>
      <c r="H14" s="1150" t="s">
        <v>74</v>
      </c>
      <c r="I14" s="1150"/>
      <c r="J14" s="1153" t="s">
        <v>978</v>
      </c>
      <c r="K14" s="1498" t="s">
        <v>979</v>
      </c>
      <c r="L14" s="1505">
        <v>1</v>
      </c>
      <c r="M14" s="1498" t="s">
        <v>980</v>
      </c>
      <c r="N14" s="1439" t="s">
        <v>981</v>
      </c>
    </row>
    <row r="15" spans="1:14" x14ac:dyDescent="0.25">
      <c r="A15" s="1151"/>
      <c r="B15" s="1154"/>
      <c r="C15" s="1154"/>
      <c r="D15" s="1154"/>
      <c r="E15" s="1154"/>
      <c r="F15" s="1154"/>
      <c r="G15" s="1331"/>
      <c r="H15" s="1152"/>
      <c r="I15" s="1152"/>
      <c r="J15" s="1155"/>
      <c r="K15" s="1499"/>
      <c r="L15" s="1506"/>
      <c r="M15" s="1499"/>
      <c r="N15" s="1439"/>
    </row>
    <row r="16" spans="1:14" ht="135" x14ac:dyDescent="0.25">
      <c r="A16" s="1152"/>
      <c r="B16" s="1155"/>
      <c r="C16" s="1155"/>
      <c r="D16" s="1155"/>
      <c r="E16" s="1155"/>
      <c r="F16" s="1155"/>
      <c r="G16" s="255" t="s">
        <v>982</v>
      </c>
      <c r="H16" s="85" t="s">
        <v>74</v>
      </c>
      <c r="I16" s="85"/>
      <c r="J16" s="81" t="s">
        <v>983</v>
      </c>
      <c r="K16" s="84" t="s">
        <v>984</v>
      </c>
      <c r="L16" s="94">
        <v>1</v>
      </c>
      <c r="M16" s="84" t="s">
        <v>985</v>
      </c>
      <c r="N16" s="84" t="s">
        <v>986</v>
      </c>
    </row>
    <row r="17" spans="1:14" ht="45" x14ac:dyDescent="0.25">
      <c r="A17" s="1150">
        <v>2</v>
      </c>
      <c r="B17" s="1153" t="s">
        <v>987</v>
      </c>
      <c r="C17" s="1150"/>
      <c r="D17" s="1150" t="s">
        <v>74</v>
      </c>
      <c r="E17" s="1500" t="s">
        <v>988</v>
      </c>
      <c r="F17" s="1496" t="s">
        <v>989</v>
      </c>
      <c r="G17" s="256" t="s">
        <v>990</v>
      </c>
      <c r="H17" s="79" t="s">
        <v>74</v>
      </c>
      <c r="I17" s="79"/>
      <c r="J17" s="84" t="s">
        <v>991</v>
      </c>
      <c r="K17" s="1496" t="s">
        <v>992</v>
      </c>
      <c r="L17" s="1156">
        <v>1</v>
      </c>
      <c r="M17" s="1503" t="s">
        <v>993</v>
      </c>
      <c r="N17" s="1503" t="s">
        <v>994</v>
      </c>
    </row>
    <row r="18" spans="1:14" ht="165" x14ac:dyDescent="0.25">
      <c r="A18" s="1151"/>
      <c r="B18" s="1154"/>
      <c r="C18" s="1151"/>
      <c r="D18" s="1151"/>
      <c r="E18" s="1501"/>
      <c r="F18" s="1502"/>
      <c r="G18" s="256" t="s">
        <v>989</v>
      </c>
      <c r="H18" s="79" t="s">
        <v>74</v>
      </c>
      <c r="I18" s="79"/>
      <c r="J18" s="183" t="s">
        <v>995</v>
      </c>
      <c r="K18" s="1497"/>
      <c r="L18" s="1158"/>
      <c r="M18" s="1504"/>
      <c r="N18" s="1504"/>
    </row>
    <row r="19" spans="1:14" ht="45" x14ac:dyDescent="0.25">
      <c r="A19" s="1151"/>
      <c r="B19" s="1154"/>
      <c r="C19" s="1151"/>
      <c r="D19" s="1151"/>
      <c r="E19" s="1496" t="s">
        <v>996</v>
      </c>
      <c r="F19" s="1502"/>
      <c r="G19" s="1153" t="s">
        <v>997</v>
      </c>
      <c r="H19" s="1153" t="s">
        <v>74</v>
      </c>
      <c r="I19" s="1153"/>
      <c r="J19" s="1153" t="s">
        <v>981</v>
      </c>
      <c r="K19" s="1496" t="s">
        <v>998</v>
      </c>
      <c r="L19" s="94">
        <v>1</v>
      </c>
      <c r="M19" s="257" t="s">
        <v>999</v>
      </c>
      <c r="N19" s="257" t="s">
        <v>1000</v>
      </c>
    </row>
    <row r="20" spans="1:14" ht="45" x14ac:dyDescent="0.25">
      <c r="A20" s="1152"/>
      <c r="B20" s="1155"/>
      <c r="C20" s="1152"/>
      <c r="D20" s="1152"/>
      <c r="E20" s="1497"/>
      <c r="F20" s="1497"/>
      <c r="G20" s="1155"/>
      <c r="H20" s="1155"/>
      <c r="I20" s="1155"/>
      <c r="J20" s="1155"/>
      <c r="K20" s="1497"/>
      <c r="L20" s="94">
        <v>1</v>
      </c>
      <c r="M20" s="257" t="s">
        <v>1001</v>
      </c>
      <c r="N20" s="257" t="s">
        <v>1002</v>
      </c>
    </row>
    <row r="21" spans="1:14" ht="45" x14ac:dyDescent="0.25">
      <c r="A21" s="1150">
        <v>3</v>
      </c>
      <c r="B21" s="1153" t="s">
        <v>1003</v>
      </c>
      <c r="C21" s="1150"/>
      <c r="D21" s="1150" t="s">
        <v>74</v>
      </c>
      <c r="E21" s="1153" t="s">
        <v>1004</v>
      </c>
      <c r="F21" s="1189" t="s">
        <v>2161</v>
      </c>
      <c r="G21" s="255" t="s">
        <v>1005</v>
      </c>
      <c r="H21" s="79" t="s">
        <v>74</v>
      </c>
      <c r="I21" s="79"/>
      <c r="J21" s="84" t="s">
        <v>1006</v>
      </c>
      <c r="K21" s="112" t="s">
        <v>1007</v>
      </c>
      <c r="L21" s="94">
        <v>1</v>
      </c>
      <c r="M21" s="258" t="s">
        <v>1008</v>
      </c>
      <c r="N21" s="258" t="s">
        <v>1009</v>
      </c>
    </row>
    <row r="22" spans="1:14" ht="60" x14ac:dyDescent="0.25">
      <c r="A22" s="1152"/>
      <c r="B22" s="1155"/>
      <c r="C22" s="1152"/>
      <c r="D22" s="1152"/>
      <c r="E22" s="1155"/>
      <c r="F22" s="1155"/>
      <c r="G22" s="255" t="s">
        <v>1010</v>
      </c>
      <c r="H22" s="79" t="s">
        <v>74</v>
      </c>
      <c r="I22" s="79"/>
      <c r="J22" s="84" t="s">
        <v>1011</v>
      </c>
      <c r="K22" s="112" t="s">
        <v>1012</v>
      </c>
      <c r="L22" s="94">
        <v>1</v>
      </c>
      <c r="M22" s="258" t="s">
        <v>1013</v>
      </c>
      <c r="N22" s="258" t="s">
        <v>1014</v>
      </c>
    </row>
    <row r="24" spans="1:14" ht="23.25" x14ac:dyDescent="0.25">
      <c r="B24" s="391">
        <f>COUNTA(B10:B22)</f>
        <v>3</v>
      </c>
      <c r="C24" s="388"/>
      <c r="D24" s="388"/>
      <c r="E24" s="388"/>
      <c r="F24" s="388"/>
      <c r="G24" s="388"/>
      <c r="H24" s="388"/>
      <c r="I24" s="388"/>
      <c r="J24" s="388"/>
      <c r="K24" s="391">
        <f>COUNTA(K10:K22)</f>
        <v>10</v>
      </c>
      <c r="L24" s="392">
        <f>AVERAGE(L10:L22)</f>
        <v>1</v>
      </c>
    </row>
    <row r="25" spans="1:14" ht="37.5" customHeight="1" x14ac:dyDescent="0.25">
      <c r="B25" s="398" t="s">
        <v>2044</v>
      </c>
      <c r="C25" s="397"/>
      <c r="D25" s="397"/>
      <c r="E25" s="397"/>
      <c r="F25" s="397"/>
      <c r="G25" s="397"/>
      <c r="H25" s="397"/>
      <c r="I25" s="397"/>
      <c r="J25" s="397"/>
      <c r="K25" s="398" t="s">
        <v>2045</v>
      </c>
      <c r="L25" s="398" t="s">
        <v>2046</v>
      </c>
    </row>
  </sheetData>
  <mergeCells count="62">
    <mergeCell ref="A5:B5"/>
    <mergeCell ref="C5:F5"/>
    <mergeCell ref="C7:F7"/>
    <mergeCell ref="G7:J7"/>
    <mergeCell ref="K7:N7"/>
    <mergeCell ref="A8:A9"/>
    <mergeCell ref="B8:B9"/>
    <mergeCell ref="C8:D8"/>
    <mergeCell ref="E8:E9"/>
    <mergeCell ref="F8:F9"/>
    <mergeCell ref="G8:G9"/>
    <mergeCell ref="H8:I8"/>
    <mergeCell ref="J8:J9"/>
    <mergeCell ref="L8:L9"/>
    <mergeCell ref="M8:M9"/>
    <mergeCell ref="N8:N9"/>
    <mergeCell ref="A10:A16"/>
    <mergeCell ref="B10:B16"/>
    <mergeCell ref="C10:C11"/>
    <mergeCell ref="D10:D11"/>
    <mergeCell ref="E10:E11"/>
    <mergeCell ref="F10:F11"/>
    <mergeCell ref="C12:C16"/>
    <mergeCell ref="D12:D16"/>
    <mergeCell ref="E12:E16"/>
    <mergeCell ref="F12:F16"/>
    <mergeCell ref="G12:G13"/>
    <mergeCell ref="H12:H13"/>
    <mergeCell ref="I12:I13"/>
    <mergeCell ref="J12:J13"/>
    <mergeCell ref="G14:G15"/>
    <mergeCell ref="H14:H15"/>
    <mergeCell ref="I14:I15"/>
    <mergeCell ref="J14:J15"/>
    <mergeCell ref="K14:K15"/>
    <mergeCell ref="L14:L15"/>
    <mergeCell ref="N17:N18"/>
    <mergeCell ref="E19:E20"/>
    <mergeCell ref="G19:G20"/>
    <mergeCell ref="H19:H20"/>
    <mergeCell ref="I19:I20"/>
    <mergeCell ref="E17:E18"/>
    <mergeCell ref="F17:F20"/>
    <mergeCell ref="K17:K18"/>
    <mergeCell ref="L17:L18"/>
    <mergeCell ref="M17:M18"/>
    <mergeCell ref="A1:N1"/>
    <mergeCell ref="A2:N2"/>
    <mergeCell ref="J19:J20"/>
    <mergeCell ref="K19:K20"/>
    <mergeCell ref="A21:A22"/>
    <mergeCell ref="B21:B22"/>
    <mergeCell ref="C21:C22"/>
    <mergeCell ref="D21:D22"/>
    <mergeCell ref="E21:E22"/>
    <mergeCell ref="F21:F22"/>
    <mergeCell ref="M14:M15"/>
    <mergeCell ref="N14:N15"/>
    <mergeCell ref="A17:A20"/>
    <mergeCell ref="B17:B20"/>
    <mergeCell ref="C17:C20"/>
    <mergeCell ref="D17:D20"/>
  </mergeCell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1"/>
  <sheetViews>
    <sheetView showGridLines="0" zoomScale="70" zoomScaleNormal="70" workbookViewId="0">
      <selection sqref="A1:XFD2"/>
    </sheetView>
  </sheetViews>
  <sheetFormatPr baseColWidth="10" defaultColWidth="11.42578125" defaultRowHeight="15" x14ac:dyDescent="0.25"/>
  <cols>
    <col min="1" max="1" width="5.140625" style="71" customWidth="1"/>
    <col min="2" max="2" width="23.42578125" style="71" customWidth="1"/>
    <col min="3" max="3" width="9.42578125" style="71" customWidth="1"/>
    <col min="4" max="5" width="9.85546875" style="71" customWidth="1"/>
    <col min="6" max="6" width="29" style="71" customWidth="1"/>
    <col min="7" max="7" width="28.140625" style="71" customWidth="1"/>
    <col min="8" max="9" width="10" style="71" customWidth="1"/>
    <col min="10" max="10" width="32.85546875" style="71" customWidth="1"/>
    <col min="11" max="11" width="30.7109375" style="71" customWidth="1"/>
    <col min="12" max="12" width="13" style="71" customWidth="1"/>
    <col min="13" max="13" width="36.85546875" style="70" customWidth="1"/>
    <col min="14" max="14" width="50.85546875" style="71" customWidth="1"/>
    <col min="15" max="16384" width="11.42578125" style="71"/>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5" spans="1:14" ht="29.25" customHeight="1" x14ac:dyDescent="0.25">
      <c r="A5" s="1172" t="s">
        <v>60</v>
      </c>
      <c r="B5" s="1172"/>
      <c r="C5" s="1173" t="s">
        <v>1015</v>
      </c>
      <c r="D5" s="1173"/>
      <c r="E5" s="1173"/>
      <c r="F5" s="1173"/>
    </row>
    <row r="6" spans="1:14" ht="21.75" customHeight="1" x14ac:dyDescent="0.25"/>
    <row r="8" spans="1:14" ht="16.5" x14ac:dyDescent="0.25">
      <c r="A8" s="1508" t="s">
        <v>1949</v>
      </c>
      <c r="B8" s="1509"/>
      <c r="C8" s="1223" t="s">
        <v>262</v>
      </c>
      <c r="D8" s="1223"/>
      <c r="E8" s="1223"/>
      <c r="F8" s="1223"/>
      <c r="G8" s="1224" t="s">
        <v>263</v>
      </c>
      <c r="H8" s="1224"/>
      <c r="I8" s="1224"/>
      <c r="J8" s="1224"/>
      <c r="K8" s="1218" t="s">
        <v>264</v>
      </c>
      <c r="L8" s="1218"/>
      <c r="M8" s="1218"/>
      <c r="N8" s="1218"/>
    </row>
    <row r="9" spans="1:14" x14ac:dyDescent="0.25">
      <c r="A9" s="1226" t="s">
        <v>119</v>
      </c>
      <c r="B9" s="1228" t="s">
        <v>265</v>
      </c>
      <c r="C9" s="1219" t="s">
        <v>266</v>
      </c>
      <c r="D9" s="1219"/>
      <c r="E9" s="1228" t="s">
        <v>267</v>
      </c>
      <c r="F9" s="1219" t="s">
        <v>268</v>
      </c>
      <c r="G9" s="1235" t="s">
        <v>269</v>
      </c>
      <c r="H9" s="1235" t="s">
        <v>270</v>
      </c>
      <c r="I9" s="1235"/>
      <c r="J9" s="1235" t="s">
        <v>271</v>
      </c>
      <c r="K9" s="343" t="s">
        <v>272</v>
      </c>
      <c r="L9" s="1225" t="s">
        <v>273</v>
      </c>
      <c r="M9" s="1225" t="s">
        <v>274</v>
      </c>
      <c r="N9" s="1225" t="s">
        <v>275</v>
      </c>
    </row>
    <row r="10" spans="1:14" x14ac:dyDescent="0.25">
      <c r="A10" s="1227"/>
      <c r="B10" s="1228"/>
      <c r="C10" s="345" t="s">
        <v>276</v>
      </c>
      <c r="D10" s="345" t="s">
        <v>277</v>
      </c>
      <c r="E10" s="1228"/>
      <c r="F10" s="1220"/>
      <c r="G10" s="1236"/>
      <c r="H10" s="347" t="s">
        <v>276</v>
      </c>
      <c r="I10" s="347" t="s">
        <v>277</v>
      </c>
      <c r="J10" s="1236"/>
      <c r="K10" s="343" t="s">
        <v>278</v>
      </c>
      <c r="L10" s="1225"/>
      <c r="M10" s="1225"/>
      <c r="N10" s="1225"/>
    </row>
    <row r="11" spans="1:14" ht="90" x14ac:dyDescent="0.25">
      <c r="A11" s="301">
        <v>1</v>
      </c>
      <c r="B11" s="333" t="s">
        <v>1016</v>
      </c>
      <c r="C11" s="325"/>
      <c r="D11" s="325" t="s">
        <v>74</v>
      </c>
      <c r="E11" s="325"/>
      <c r="F11" s="325"/>
      <c r="G11" s="380" t="s">
        <v>1950</v>
      </c>
      <c r="H11" s="325" t="s">
        <v>74</v>
      </c>
      <c r="I11" s="325"/>
      <c r="J11" s="381" t="s">
        <v>1951</v>
      </c>
      <c r="K11" s="333" t="s">
        <v>1952</v>
      </c>
      <c r="L11" s="382">
        <v>1</v>
      </c>
      <c r="M11" s="333" t="s">
        <v>2173</v>
      </c>
      <c r="N11" s="383" t="s">
        <v>1953</v>
      </c>
    </row>
    <row r="12" spans="1:14" ht="93" customHeight="1" x14ac:dyDescent="0.25">
      <c r="A12" s="806">
        <v>2</v>
      </c>
      <c r="B12" s="814" t="s">
        <v>1954</v>
      </c>
      <c r="C12" s="806"/>
      <c r="D12" s="806" t="s">
        <v>74</v>
      </c>
      <c r="E12" s="806"/>
      <c r="F12" s="806"/>
      <c r="G12" s="1510" t="s">
        <v>1955</v>
      </c>
      <c r="H12" s="806" t="s">
        <v>74</v>
      </c>
      <c r="I12" s="806"/>
      <c r="J12" s="1512" t="s">
        <v>1956</v>
      </c>
      <c r="K12" s="409" t="s">
        <v>1957</v>
      </c>
      <c r="L12" s="410">
        <v>1</v>
      </c>
      <c r="M12" s="409" t="s">
        <v>1958</v>
      </c>
      <c r="N12" s="333" t="s">
        <v>1854</v>
      </c>
    </row>
    <row r="13" spans="1:14" ht="165" x14ac:dyDescent="0.25">
      <c r="A13" s="808"/>
      <c r="B13" s="816"/>
      <c r="C13" s="808"/>
      <c r="D13" s="808"/>
      <c r="E13" s="808"/>
      <c r="F13" s="808"/>
      <c r="G13" s="1511"/>
      <c r="H13" s="808"/>
      <c r="I13" s="808"/>
      <c r="J13" s="816"/>
      <c r="K13" s="333" t="s">
        <v>2174</v>
      </c>
      <c r="L13" s="382">
        <v>1</v>
      </c>
      <c r="M13" s="333" t="s">
        <v>1959</v>
      </c>
      <c r="N13" s="333" t="s">
        <v>1960</v>
      </c>
    </row>
    <row r="14" spans="1:14" ht="285" x14ac:dyDescent="0.25">
      <c r="A14" s="325">
        <v>3</v>
      </c>
      <c r="B14" s="333" t="s">
        <v>1961</v>
      </c>
      <c r="C14" s="325"/>
      <c r="D14" s="325" t="s">
        <v>74</v>
      </c>
      <c r="E14" s="325"/>
      <c r="F14" s="325"/>
      <c r="G14" s="380" t="s">
        <v>1962</v>
      </c>
      <c r="H14" s="325" t="s">
        <v>74</v>
      </c>
      <c r="I14" s="325"/>
      <c r="J14" s="381" t="s">
        <v>1963</v>
      </c>
      <c r="K14" s="333" t="s">
        <v>1964</v>
      </c>
      <c r="L14" s="382">
        <v>1</v>
      </c>
      <c r="M14" s="384" t="s">
        <v>1965</v>
      </c>
      <c r="N14" s="333" t="s">
        <v>1966</v>
      </c>
    </row>
    <row r="15" spans="1:14" x14ac:dyDescent="0.25">
      <c r="A15" s="403"/>
      <c r="B15" s="404"/>
      <c r="C15" s="403"/>
      <c r="D15" s="403"/>
      <c r="E15" s="403"/>
      <c r="F15" s="403"/>
      <c r="G15" s="405"/>
      <c r="H15" s="403"/>
      <c r="I15" s="403"/>
      <c r="J15" s="406"/>
      <c r="K15" s="404"/>
      <c r="L15" s="407"/>
      <c r="M15" s="408"/>
      <c r="N15" s="404"/>
    </row>
    <row r="16" spans="1:14" ht="23.25" x14ac:dyDescent="0.25">
      <c r="A16" s="403"/>
      <c r="B16" s="391">
        <f>COUNTA(B11:B14)</f>
        <v>3</v>
      </c>
      <c r="C16" s="388"/>
      <c r="D16" s="388"/>
      <c r="E16" s="388"/>
      <c r="F16" s="388"/>
      <c r="G16" s="388"/>
      <c r="H16" s="388"/>
      <c r="I16" s="388"/>
      <c r="J16" s="388"/>
      <c r="K16" s="391">
        <f>COUNTA(K11:K14,K28:K31)</f>
        <v>7</v>
      </c>
      <c r="L16" s="392">
        <f>AVERAGE(L11:L14,L25:L31)</f>
        <v>1</v>
      </c>
      <c r="M16" s="408"/>
      <c r="N16" s="404"/>
    </row>
    <row r="17" spans="1:14" ht="38.25" x14ac:dyDescent="0.25">
      <c r="A17" s="403"/>
      <c r="B17" s="398" t="s">
        <v>2044</v>
      </c>
      <c r="C17" s="397"/>
      <c r="D17" s="397"/>
      <c r="E17" s="397"/>
      <c r="F17" s="397"/>
      <c r="G17" s="397"/>
      <c r="H17" s="397"/>
      <c r="I17" s="397"/>
      <c r="J17" s="397"/>
      <c r="K17" s="398" t="s">
        <v>2045</v>
      </c>
      <c r="L17" s="398" t="s">
        <v>2046</v>
      </c>
      <c r="M17" s="408"/>
      <c r="N17" s="404"/>
    </row>
    <row r="18" spans="1:14" x14ac:dyDescent="0.25">
      <c r="A18" s="403"/>
      <c r="B18" s="404"/>
      <c r="C18" s="403"/>
      <c r="D18" s="403"/>
      <c r="E18" s="403"/>
      <c r="F18" s="403"/>
      <c r="G18" s="405"/>
      <c r="H18" s="403"/>
      <c r="I18" s="403"/>
      <c r="J18" s="406"/>
      <c r="K18" s="404"/>
      <c r="L18" s="407"/>
      <c r="M18" s="408"/>
      <c r="N18" s="404"/>
    </row>
    <row r="20" spans="1:14" ht="15.6" customHeight="1" x14ac:dyDescent="0.25">
      <c r="A20" s="1172" t="s">
        <v>60</v>
      </c>
      <c r="B20" s="1172"/>
      <c r="C20" s="1173" t="s">
        <v>672</v>
      </c>
      <c r="D20" s="1173"/>
      <c r="E20" s="1173"/>
      <c r="F20" s="1173"/>
      <c r="J20" s="70"/>
      <c r="K20" s="70"/>
      <c r="L20" s="97"/>
    </row>
    <row r="22" spans="1:14" x14ac:dyDescent="0.25">
      <c r="C22" s="1174" t="s">
        <v>262</v>
      </c>
      <c r="D22" s="1174"/>
      <c r="E22" s="1174"/>
      <c r="F22" s="1174"/>
      <c r="G22" s="1175" t="s">
        <v>263</v>
      </c>
      <c r="H22" s="1175"/>
      <c r="I22" s="1175"/>
      <c r="J22" s="1175"/>
      <c r="K22" s="1176" t="s">
        <v>264</v>
      </c>
      <c r="L22" s="1176"/>
      <c r="M22" s="1176"/>
      <c r="N22" s="1176"/>
    </row>
    <row r="23" spans="1:14" x14ac:dyDescent="0.25">
      <c r="A23" s="1167" t="s">
        <v>119</v>
      </c>
      <c r="B23" s="1169" t="s">
        <v>265</v>
      </c>
      <c r="C23" s="1170" t="s">
        <v>266</v>
      </c>
      <c r="D23" s="1170"/>
      <c r="E23" s="1169" t="s">
        <v>267</v>
      </c>
      <c r="F23" s="1170" t="s">
        <v>268</v>
      </c>
      <c r="G23" s="1165" t="s">
        <v>269</v>
      </c>
      <c r="H23" s="1165" t="s">
        <v>270</v>
      </c>
      <c r="I23" s="1165"/>
      <c r="J23" s="1165" t="s">
        <v>271</v>
      </c>
      <c r="K23" s="73" t="s">
        <v>272</v>
      </c>
      <c r="L23" s="1162" t="s">
        <v>273</v>
      </c>
      <c r="M23" s="1162" t="s">
        <v>274</v>
      </c>
      <c r="N23" s="1162" t="s">
        <v>275</v>
      </c>
    </row>
    <row r="24" spans="1:14" x14ac:dyDescent="0.25">
      <c r="A24" s="1168"/>
      <c r="B24" s="1169"/>
      <c r="C24" s="74" t="s">
        <v>276</v>
      </c>
      <c r="D24" s="74" t="s">
        <v>277</v>
      </c>
      <c r="E24" s="1169"/>
      <c r="F24" s="1171"/>
      <c r="G24" s="1166"/>
      <c r="H24" s="75" t="s">
        <v>276</v>
      </c>
      <c r="I24" s="75" t="s">
        <v>277</v>
      </c>
      <c r="J24" s="1166"/>
      <c r="K24" s="73" t="s">
        <v>278</v>
      </c>
      <c r="L24" s="1162"/>
      <c r="M24" s="1162"/>
      <c r="N24" s="1162"/>
    </row>
    <row r="25" spans="1:14" ht="120" x14ac:dyDescent="0.25">
      <c r="A25" s="1150">
        <v>1</v>
      </c>
      <c r="B25" s="1153" t="s">
        <v>1016</v>
      </c>
      <c r="C25" s="79"/>
      <c r="D25" s="79" t="s">
        <v>74</v>
      </c>
      <c r="E25" s="79"/>
      <c r="F25" s="79"/>
      <c r="G25" s="384" t="s">
        <v>2163</v>
      </c>
      <c r="H25" s="79" t="s">
        <v>74</v>
      </c>
      <c r="I25" s="79"/>
      <c r="J25" s="480" t="s">
        <v>2164</v>
      </c>
      <c r="K25" s="480" t="s">
        <v>2165</v>
      </c>
      <c r="L25" s="94">
        <v>1</v>
      </c>
      <c r="M25" s="480" t="s">
        <v>2166</v>
      </c>
      <c r="N25" s="84"/>
    </row>
    <row r="26" spans="1:14" ht="45" x14ac:dyDescent="0.25">
      <c r="A26" s="1151"/>
      <c r="B26" s="1154"/>
      <c r="C26" s="79"/>
      <c r="D26" s="79" t="s">
        <v>74</v>
      </c>
      <c r="E26" s="79"/>
      <c r="F26" s="79"/>
      <c r="G26" s="384" t="s">
        <v>2167</v>
      </c>
      <c r="H26" s="79" t="s">
        <v>74</v>
      </c>
      <c r="I26" s="79"/>
      <c r="J26" s="480" t="s">
        <v>2164</v>
      </c>
      <c r="K26" s="84"/>
      <c r="L26" s="94"/>
      <c r="M26" s="84"/>
      <c r="N26" s="84"/>
    </row>
    <row r="27" spans="1:14" ht="60" x14ac:dyDescent="0.25">
      <c r="A27" s="1151"/>
      <c r="B27" s="1154"/>
      <c r="C27" s="79"/>
      <c r="D27" s="79" t="s">
        <v>74</v>
      </c>
      <c r="E27" s="79"/>
      <c r="F27" s="79"/>
      <c r="G27" s="384" t="s">
        <v>2168</v>
      </c>
      <c r="H27" s="79" t="s">
        <v>74</v>
      </c>
      <c r="I27" s="79"/>
      <c r="J27" s="480" t="s">
        <v>2164</v>
      </c>
      <c r="K27" s="84"/>
      <c r="L27" s="94"/>
      <c r="M27" s="84"/>
      <c r="N27" s="84"/>
    </row>
    <row r="28" spans="1:14" ht="75" x14ac:dyDescent="0.25">
      <c r="A28" s="1388">
        <v>2</v>
      </c>
      <c r="B28" s="1401" t="s">
        <v>1017</v>
      </c>
      <c r="C28" s="192"/>
      <c r="D28" s="79" t="s">
        <v>74</v>
      </c>
      <c r="E28" s="79"/>
      <c r="F28" s="79"/>
      <c r="G28" s="84" t="s">
        <v>1018</v>
      </c>
      <c r="H28" s="79" t="s">
        <v>74</v>
      </c>
      <c r="I28" s="79"/>
      <c r="J28" s="480" t="s">
        <v>2164</v>
      </c>
      <c r="K28" s="480" t="s">
        <v>2169</v>
      </c>
      <c r="L28" s="94">
        <v>1</v>
      </c>
      <c r="M28" s="480" t="s">
        <v>2166</v>
      </c>
      <c r="N28" s="84"/>
    </row>
    <row r="29" spans="1:14" ht="135" x14ac:dyDescent="0.25">
      <c r="A29" s="1388"/>
      <c r="B29" s="1401"/>
      <c r="C29" s="192"/>
      <c r="D29" s="79" t="s">
        <v>74</v>
      </c>
      <c r="E29" s="79"/>
      <c r="F29" s="79"/>
      <c r="G29" s="480" t="s">
        <v>2175</v>
      </c>
      <c r="H29" s="79" t="s">
        <v>74</v>
      </c>
      <c r="I29" s="79"/>
      <c r="J29" s="480" t="s">
        <v>2164</v>
      </c>
      <c r="K29" s="480" t="s">
        <v>2170</v>
      </c>
      <c r="L29" s="94">
        <v>1</v>
      </c>
      <c r="M29" s="480" t="s">
        <v>2166</v>
      </c>
      <c r="N29" s="84"/>
    </row>
    <row r="30" spans="1:14" ht="45" x14ac:dyDescent="0.25">
      <c r="A30" s="1388"/>
      <c r="B30" s="1401"/>
      <c r="C30" s="227"/>
      <c r="D30" s="76" t="s">
        <v>74</v>
      </c>
      <c r="E30" s="76"/>
      <c r="F30" s="76"/>
      <c r="G30" s="443" t="s">
        <v>2171</v>
      </c>
      <c r="H30" s="76" t="s">
        <v>74</v>
      </c>
      <c r="I30" s="76"/>
      <c r="J30" s="443" t="s">
        <v>2164</v>
      </c>
      <c r="K30" s="80"/>
      <c r="L30" s="87"/>
      <c r="M30" s="443" t="s">
        <v>2166</v>
      </c>
      <c r="N30" s="80"/>
    </row>
    <row r="31" spans="1:14" ht="60" x14ac:dyDescent="0.25">
      <c r="A31" s="1388"/>
      <c r="B31" s="1401"/>
      <c r="C31" s="228"/>
      <c r="D31" s="143" t="s">
        <v>74</v>
      </c>
      <c r="E31" s="143"/>
      <c r="F31" s="143"/>
      <c r="G31" s="485" t="s">
        <v>2176</v>
      </c>
      <c r="H31" s="143" t="s">
        <v>74</v>
      </c>
      <c r="I31" s="143"/>
      <c r="J31" s="485" t="s">
        <v>2164</v>
      </c>
      <c r="K31" s="485" t="s">
        <v>2172</v>
      </c>
      <c r="L31" s="150">
        <v>1</v>
      </c>
      <c r="M31" s="485" t="s">
        <v>2166</v>
      </c>
      <c r="N31" s="141"/>
    </row>
  </sheetData>
  <mergeCells count="49">
    <mergeCell ref="M9:M10"/>
    <mergeCell ref="N9:N10"/>
    <mergeCell ref="A12:A13"/>
    <mergeCell ref="B12:B13"/>
    <mergeCell ref="C12:C13"/>
    <mergeCell ref="D12:D13"/>
    <mergeCell ref="E12:E13"/>
    <mergeCell ref="F12:F13"/>
    <mergeCell ref="G12:G13"/>
    <mergeCell ref="H12:H13"/>
    <mergeCell ref="I12:I13"/>
    <mergeCell ref="J12:J13"/>
    <mergeCell ref="F9:F10"/>
    <mergeCell ref="G9:G10"/>
    <mergeCell ref="H9:I9"/>
    <mergeCell ref="J9:J10"/>
    <mergeCell ref="L9:L10"/>
    <mergeCell ref="G22:J22"/>
    <mergeCell ref="M23:M24"/>
    <mergeCell ref="N23:N24"/>
    <mergeCell ref="A5:B5"/>
    <mergeCell ref="C5:F5"/>
    <mergeCell ref="A20:B20"/>
    <mergeCell ref="C20:F20"/>
    <mergeCell ref="C22:F22"/>
    <mergeCell ref="A8:B8"/>
    <mergeCell ref="C8:F8"/>
    <mergeCell ref="G8:J8"/>
    <mergeCell ref="K8:N8"/>
    <mergeCell ref="A9:A10"/>
    <mergeCell ref="B9:B10"/>
    <mergeCell ref="C9:D9"/>
    <mergeCell ref="E9:E10"/>
    <mergeCell ref="A1:N1"/>
    <mergeCell ref="A2:N2"/>
    <mergeCell ref="A25:A27"/>
    <mergeCell ref="B25:B27"/>
    <mergeCell ref="A28:A31"/>
    <mergeCell ref="B28:B31"/>
    <mergeCell ref="K22:N22"/>
    <mergeCell ref="A23:A24"/>
    <mergeCell ref="B23:B24"/>
    <mergeCell ref="C23:D23"/>
    <mergeCell ref="E23:E24"/>
    <mergeCell ref="F23:F24"/>
    <mergeCell ref="G23:G24"/>
    <mergeCell ref="H23:I23"/>
    <mergeCell ref="J23:J24"/>
    <mergeCell ref="L23:L24"/>
  </mergeCells>
  <hyperlinks>
    <hyperlink ref="N11" r:id="rId1" display="https://uis.edu.co/uis-dsi-es/"/>
  </hyperlinks>
  <pageMargins left="0.7" right="0.7" top="0.75" bottom="0.75" header="0.3" footer="0.3"/>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27"/>
  <sheetViews>
    <sheetView showGridLines="0" zoomScale="70" zoomScaleNormal="70" workbookViewId="0">
      <selection sqref="A1:XFD2"/>
    </sheetView>
  </sheetViews>
  <sheetFormatPr baseColWidth="10" defaultColWidth="12.5703125" defaultRowHeight="15" x14ac:dyDescent="0.25"/>
  <cols>
    <col min="1" max="1" width="5.140625" style="97" customWidth="1"/>
    <col min="2" max="2" width="25.7109375" style="71" customWidth="1"/>
    <col min="3" max="3" width="11.5703125" style="97" customWidth="1"/>
    <col min="4" max="4" width="12" style="97" customWidth="1"/>
    <col min="5" max="5" width="18.28515625" style="97" customWidth="1"/>
    <col min="6" max="6" width="35.28515625" style="71" customWidth="1"/>
    <col min="7" max="7" width="60.7109375" style="71" customWidth="1"/>
    <col min="8" max="9" width="13.42578125" style="71" customWidth="1"/>
    <col min="10" max="10" width="77.7109375" style="70" customWidth="1"/>
    <col min="11" max="11" width="58.140625" style="70" customWidth="1"/>
    <col min="12" max="12" width="17" style="97" customWidth="1"/>
    <col min="13" max="13" width="87.85546875" style="70" customWidth="1"/>
    <col min="14" max="14" width="76" style="71" customWidth="1"/>
    <col min="15" max="16384" width="12.5703125" style="71"/>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3" spans="1:14" x14ac:dyDescent="0.25">
      <c r="A3" s="572"/>
      <c r="C3" s="572"/>
      <c r="D3" s="572"/>
      <c r="E3" s="572"/>
      <c r="L3" s="572"/>
    </row>
    <row r="4" spans="1:14" x14ac:dyDescent="0.25">
      <c r="A4" s="572"/>
      <c r="C4" s="572"/>
      <c r="D4" s="572"/>
      <c r="E4" s="572"/>
      <c r="L4" s="572"/>
    </row>
    <row r="5" spans="1:14" ht="41.25" customHeight="1" x14ac:dyDescent="0.25">
      <c r="A5" s="1172" t="s">
        <v>60</v>
      </c>
      <c r="B5" s="1172"/>
      <c r="C5" s="1173" t="s">
        <v>1019</v>
      </c>
      <c r="D5" s="1173"/>
      <c r="E5" s="1173"/>
      <c r="F5" s="1173"/>
    </row>
    <row r="7" spans="1:14" x14ac:dyDescent="0.25">
      <c r="C7" s="1174" t="s">
        <v>262</v>
      </c>
      <c r="D7" s="1174"/>
      <c r="E7" s="1174"/>
      <c r="F7" s="1174"/>
      <c r="G7" s="1175" t="s">
        <v>263</v>
      </c>
      <c r="H7" s="1175"/>
      <c r="I7" s="1175"/>
      <c r="J7" s="1175"/>
      <c r="K7" s="1176" t="s">
        <v>264</v>
      </c>
      <c r="L7" s="1176"/>
      <c r="M7" s="1176"/>
      <c r="N7" s="1176"/>
    </row>
    <row r="8" spans="1:14" ht="13.9" customHeight="1" x14ac:dyDescent="0.25">
      <c r="A8" s="1167" t="s">
        <v>1020</v>
      </c>
      <c r="B8" s="1169" t="s">
        <v>265</v>
      </c>
      <c r="C8" s="1536" t="s">
        <v>266</v>
      </c>
      <c r="D8" s="1537"/>
      <c r="E8" s="1169" t="s">
        <v>267</v>
      </c>
      <c r="F8" s="1170" t="s">
        <v>268</v>
      </c>
      <c r="G8" s="1165" t="s">
        <v>269</v>
      </c>
      <c r="H8" s="1165" t="s">
        <v>270</v>
      </c>
      <c r="I8" s="1165"/>
      <c r="J8" s="1165" t="s">
        <v>271</v>
      </c>
      <c r="K8" s="73" t="s">
        <v>272</v>
      </c>
      <c r="L8" s="1162" t="s">
        <v>273</v>
      </c>
      <c r="M8" s="1162" t="s">
        <v>274</v>
      </c>
      <c r="N8" s="1162" t="s">
        <v>1021</v>
      </c>
    </row>
    <row r="9" spans="1:14" x14ac:dyDescent="0.25">
      <c r="A9" s="1167"/>
      <c r="B9" s="1169"/>
      <c r="C9" s="74" t="s">
        <v>276</v>
      </c>
      <c r="D9" s="74" t="s">
        <v>277</v>
      </c>
      <c r="E9" s="1169"/>
      <c r="F9" s="1171"/>
      <c r="G9" s="1166"/>
      <c r="H9" s="75" t="s">
        <v>276</v>
      </c>
      <c r="I9" s="75" t="s">
        <v>277</v>
      </c>
      <c r="J9" s="1166"/>
      <c r="K9" s="73" t="s">
        <v>278</v>
      </c>
      <c r="L9" s="1162"/>
      <c r="M9" s="1162"/>
      <c r="N9" s="1162"/>
    </row>
    <row r="10" spans="1:14" ht="96.6" customHeight="1" x14ac:dyDescent="0.25">
      <c r="A10" s="1440">
        <v>1</v>
      </c>
      <c r="B10" s="1532" t="s">
        <v>1022</v>
      </c>
      <c r="C10" s="1150"/>
      <c r="D10" s="1150" t="s">
        <v>74</v>
      </c>
      <c r="E10" s="1150" t="s">
        <v>1023</v>
      </c>
      <c r="F10" s="1153" t="s">
        <v>1023</v>
      </c>
      <c r="G10" s="263" t="s">
        <v>1024</v>
      </c>
      <c r="H10" s="264" t="s">
        <v>74</v>
      </c>
      <c r="I10" s="264"/>
      <c r="J10" s="496" t="s">
        <v>2211</v>
      </c>
      <c r="K10" s="1487" t="s">
        <v>1025</v>
      </c>
      <c r="L10" s="1445">
        <v>1</v>
      </c>
      <c r="M10" s="1487" t="s">
        <v>1026</v>
      </c>
      <c r="N10" s="1487" t="s">
        <v>1027</v>
      </c>
    </row>
    <row r="11" spans="1:14" ht="30" x14ac:dyDescent="0.25">
      <c r="A11" s="1440"/>
      <c r="B11" s="1532"/>
      <c r="C11" s="1151"/>
      <c r="D11" s="1151"/>
      <c r="E11" s="1151"/>
      <c r="F11" s="1151"/>
      <c r="G11" s="263" t="s">
        <v>1028</v>
      </c>
      <c r="H11" s="184" t="s">
        <v>74</v>
      </c>
      <c r="I11" s="184"/>
      <c r="J11" s="266" t="s">
        <v>1029</v>
      </c>
      <c r="K11" s="1487"/>
      <c r="L11" s="1440"/>
      <c r="M11" s="1487"/>
      <c r="N11" s="1487"/>
    </row>
    <row r="12" spans="1:14" ht="45" x14ac:dyDescent="0.25">
      <c r="A12" s="1440"/>
      <c r="B12" s="1532"/>
      <c r="C12" s="1151"/>
      <c r="D12" s="1151"/>
      <c r="E12" s="1151"/>
      <c r="F12" s="1151"/>
      <c r="G12" s="263" t="s">
        <v>1030</v>
      </c>
      <c r="H12" s="264" t="s">
        <v>74</v>
      </c>
      <c r="I12" s="264"/>
      <c r="J12" s="267" t="s">
        <v>1031</v>
      </c>
      <c r="K12" s="268" t="s">
        <v>1032</v>
      </c>
      <c r="L12" s="574">
        <v>0.5</v>
      </c>
      <c r="M12" s="573" t="s">
        <v>3378</v>
      </c>
      <c r="N12" s="267"/>
    </row>
    <row r="13" spans="1:14" ht="30" x14ac:dyDescent="0.25">
      <c r="A13" s="1440"/>
      <c r="B13" s="1532"/>
      <c r="C13" s="1151"/>
      <c r="D13" s="1151"/>
      <c r="E13" s="1151"/>
      <c r="F13" s="1151"/>
      <c r="G13" s="263" t="s">
        <v>1033</v>
      </c>
      <c r="H13" s="264" t="s">
        <v>74</v>
      </c>
      <c r="I13" s="264"/>
      <c r="J13" s="269" t="s">
        <v>1034</v>
      </c>
      <c r="K13" s="79"/>
      <c r="L13" s="79"/>
      <c r="M13" s="79"/>
      <c r="N13" s="79"/>
    </row>
    <row r="14" spans="1:14" ht="75" x14ac:dyDescent="0.25">
      <c r="A14" s="1440"/>
      <c r="B14" s="1532"/>
      <c r="C14" s="1151"/>
      <c r="D14" s="1151"/>
      <c r="E14" s="1151"/>
      <c r="F14" s="1151"/>
      <c r="G14" s="263" t="s">
        <v>1035</v>
      </c>
      <c r="H14" s="264" t="s">
        <v>74</v>
      </c>
      <c r="I14" s="264"/>
      <c r="J14" s="265" t="s">
        <v>1036</v>
      </c>
      <c r="K14" s="79"/>
      <c r="L14" s="79"/>
      <c r="M14" s="79"/>
      <c r="N14" s="79"/>
    </row>
    <row r="15" spans="1:14" ht="45" x14ac:dyDescent="0.25">
      <c r="A15" s="1440"/>
      <c r="B15" s="1532"/>
      <c r="C15" s="1151"/>
      <c r="D15" s="1151"/>
      <c r="E15" s="1151"/>
      <c r="F15" s="1151"/>
      <c r="G15" s="263" t="s">
        <v>1037</v>
      </c>
      <c r="H15" s="264" t="s">
        <v>74</v>
      </c>
      <c r="I15" s="264"/>
      <c r="J15" s="265" t="s">
        <v>1038</v>
      </c>
      <c r="K15" s="79"/>
      <c r="L15" s="79"/>
      <c r="M15" s="79"/>
      <c r="N15" s="79"/>
    </row>
    <row r="16" spans="1:14" ht="52.9" customHeight="1" x14ac:dyDescent="0.25">
      <c r="A16" s="1440"/>
      <c r="B16" s="1532"/>
      <c r="C16" s="1151"/>
      <c r="D16" s="1151"/>
      <c r="E16" s="1151"/>
      <c r="F16" s="1151"/>
      <c r="G16" s="263" t="s">
        <v>1039</v>
      </c>
      <c r="H16" s="264" t="s">
        <v>74</v>
      </c>
      <c r="I16" s="264"/>
      <c r="J16" s="265" t="s">
        <v>1040</v>
      </c>
      <c r="K16" s="79"/>
      <c r="L16" s="79"/>
      <c r="M16" s="79"/>
      <c r="N16" s="79"/>
    </row>
    <row r="17" spans="1:14" ht="30" x14ac:dyDescent="0.25">
      <c r="A17" s="1440"/>
      <c r="B17" s="1532"/>
      <c r="C17" s="1152"/>
      <c r="D17" s="1152"/>
      <c r="E17" s="1152"/>
      <c r="F17" s="1152"/>
      <c r="G17" s="263" t="s">
        <v>1041</v>
      </c>
      <c r="H17" s="264" t="s">
        <v>74</v>
      </c>
      <c r="I17" s="264"/>
      <c r="J17" s="265" t="s">
        <v>1042</v>
      </c>
      <c r="K17" s="79"/>
      <c r="L17" s="79"/>
      <c r="M17" s="79"/>
      <c r="N17" s="79"/>
    </row>
    <row r="18" spans="1:14" ht="30" x14ac:dyDescent="0.25">
      <c r="A18" s="1440">
        <v>2</v>
      </c>
      <c r="B18" s="1532" t="s">
        <v>1043</v>
      </c>
      <c r="C18" s="1440"/>
      <c r="D18" s="1440" t="s">
        <v>74</v>
      </c>
      <c r="E18" s="1440" t="s">
        <v>1023</v>
      </c>
      <c r="F18" s="1150" t="s">
        <v>1023</v>
      </c>
      <c r="G18" s="263" t="s">
        <v>1044</v>
      </c>
      <c r="H18" s="264" t="s">
        <v>74</v>
      </c>
      <c r="I18" s="264"/>
      <c r="J18" s="265" t="s">
        <v>1045</v>
      </c>
      <c r="K18" s="79"/>
      <c r="L18" s="79"/>
      <c r="M18" s="79"/>
      <c r="N18" s="79"/>
    </row>
    <row r="19" spans="1:14" ht="30" x14ac:dyDescent="0.25">
      <c r="A19" s="1440"/>
      <c r="B19" s="1532"/>
      <c r="C19" s="1440"/>
      <c r="D19" s="1440"/>
      <c r="E19" s="1440"/>
      <c r="F19" s="1151"/>
      <c r="G19" s="263" t="s">
        <v>1046</v>
      </c>
      <c r="H19" s="264" t="s">
        <v>74</v>
      </c>
      <c r="I19" s="264"/>
      <c r="J19" s="265" t="s">
        <v>1047</v>
      </c>
      <c r="K19" s="79"/>
      <c r="L19" s="79"/>
      <c r="M19" s="79"/>
      <c r="N19" s="79"/>
    </row>
    <row r="20" spans="1:14" ht="60" x14ac:dyDescent="0.25">
      <c r="A20" s="1440"/>
      <c r="B20" s="1532"/>
      <c r="C20" s="1440"/>
      <c r="D20" s="1440"/>
      <c r="E20" s="1440"/>
      <c r="F20" s="1151"/>
      <c r="G20" s="1528" t="s">
        <v>1048</v>
      </c>
      <c r="H20" s="1526" t="s">
        <v>74</v>
      </c>
      <c r="I20" s="1533"/>
      <c r="J20" s="1528" t="s">
        <v>1049</v>
      </c>
      <c r="K20" s="270" t="s">
        <v>1050</v>
      </c>
      <c r="L20" s="157">
        <v>1</v>
      </c>
      <c r="M20" s="78" t="s">
        <v>1051</v>
      </c>
      <c r="N20" s="78" t="s">
        <v>1052</v>
      </c>
    </row>
    <row r="21" spans="1:14" ht="60" x14ac:dyDescent="0.25">
      <c r="A21" s="1440"/>
      <c r="B21" s="1532"/>
      <c r="C21" s="1440"/>
      <c r="D21" s="1440"/>
      <c r="E21" s="1440"/>
      <c r="F21" s="1151"/>
      <c r="G21" s="1529"/>
      <c r="H21" s="1527"/>
      <c r="I21" s="1534"/>
      <c r="J21" s="1529"/>
      <c r="K21" s="270" t="s">
        <v>1053</v>
      </c>
      <c r="L21" s="157">
        <v>1</v>
      </c>
      <c r="M21" s="78" t="s">
        <v>1054</v>
      </c>
      <c r="N21" s="78" t="s">
        <v>1055</v>
      </c>
    </row>
    <row r="22" spans="1:14" ht="45" x14ac:dyDescent="0.25">
      <c r="A22" s="1440"/>
      <c r="B22" s="1532"/>
      <c r="C22" s="1440"/>
      <c r="D22" s="1440"/>
      <c r="E22" s="1440"/>
      <c r="F22" s="1151"/>
      <c r="G22" s="263" t="s">
        <v>1056</v>
      </c>
      <c r="H22" s="264" t="s">
        <v>74</v>
      </c>
      <c r="I22" s="264"/>
      <c r="J22" s="496" t="s">
        <v>2212</v>
      </c>
      <c r="K22" s="158" t="s">
        <v>1057</v>
      </c>
      <c r="L22" s="157">
        <v>1</v>
      </c>
      <c r="M22" s="78" t="s">
        <v>1058</v>
      </c>
      <c r="N22" s="78" t="s">
        <v>1059</v>
      </c>
    </row>
    <row r="23" spans="1:14" ht="60" x14ac:dyDescent="0.25">
      <c r="A23" s="1440"/>
      <c r="B23" s="1532"/>
      <c r="C23" s="1440"/>
      <c r="D23" s="1440"/>
      <c r="E23" s="1440"/>
      <c r="F23" s="1151"/>
      <c r="G23" s="263" t="s">
        <v>1060</v>
      </c>
      <c r="H23" s="264" t="s">
        <v>74</v>
      </c>
      <c r="I23" s="264"/>
      <c r="J23" s="265" t="s">
        <v>1061</v>
      </c>
      <c r="K23" s="79"/>
      <c r="L23" s="79"/>
      <c r="M23" s="79"/>
      <c r="N23" s="79"/>
    </row>
    <row r="24" spans="1:14" ht="60" x14ac:dyDescent="0.25">
      <c r="A24" s="1440"/>
      <c r="B24" s="1532"/>
      <c r="C24" s="1440"/>
      <c r="D24" s="1440"/>
      <c r="E24" s="1440"/>
      <c r="F24" s="1151"/>
      <c r="G24" s="263" t="s">
        <v>1062</v>
      </c>
      <c r="H24" s="264" t="s">
        <v>74</v>
      </c>
      <c r="I24" s="264"/>
      <c r="J24" s="265" t="s">
        <v>1063</v>
      </c>
      <c r="K24" s="79"/>
      <c r="L24" s="79"/>
      <c r="M24" s="79"/>
      <c r="N24" s="79"/>
    </row>
    <row r="25" spans="1:14" ht="75" x14ac:dyDescent="0.25">
      <c r="A25" s="1440"/>
      <c r="B25" s="1532"/>
      <c r="C25" s="1440"/>
      <c r="D25" s="1440"/>
      <c r="E25" s="1440"/>
      <c r="F25" s="1151"/>
      <c r="G25" s="263" t="s">
        <v>1064</v>
      </c>
      <c r="H25" s="264" t="s">
        <v>74</v>
      </c>
      <c r="I25" s="264"/>
      <c r="J25" s="265" t="s">
        <v>1065</v>
      </c>
      <c r="K25" s="158" t="s">
        <v>1066</v>
      </c>
      <c r="L25" s="575">
        <v>1</v>
      </c>
      <c r="M25" s="496" t="s">
        <v>3379</v>
      </c>
      <c r="N25" s="78"/>
    </row>
    <row r="26" spans="1:14" ht="60" x14ac:dyDescent="0.25">
      <c r="A26" s="1440"/>
      <c r="B26" s="1532"/>
      <c r="C26" s="1440"/>
      <c r="D26" s="1440"/>
      <c r="E26" s="1440"/>
      <c r="F26" s="1151"/>
      <c r="G26" s="263" t="s">
        <v>1067</v>
      </c>
      <c r="H26" s="184" t="s">
        <v>74</v>
      </c>
      <c r="I26" s="184"/>
      <c r="J26" s="271" t="s">
        <v>1068</v>
      </c>
      <c r="K26" s="158" t="s">
        <v>1069</v>
      </c>
      <c r="L26" s="157">
        <v>1</v>
      </c>
      <c r="M26" s="78" t="s">
        <v>1070</v>
      </c>
      <c r="N26" s="158" t="s">
        <v>1071</v>
      </c>
    </row>
    <row r="27" spans="1:14" ht="75" x14ac:dyDescent="0.25">
      <c r="A27" s="1440"/>
      <c r="B27" s="1532"/>
      <c r="C27" s="1440"/>
      <c r="D27" s="1440"/>
      <c r="E27" s="1440"/>
      <c r="F27" s="1151"/>
      <c r="G27" s="1524" t="s">
        <v>1072</v>
      </c>
      <c r="H27" s="1533" t="s">
        <v>74</v>
      </c>
      <c r="I27" s="1526"/>
      <c r="J27" s="1528" t="s">
        <v>1073</v>
      </c>
      <c r="K27" s="158" t="s">
        <v>1074</v>
      </c>
      <c r="L27" s="157">
        <v>1</v>
      </c>
      <c r="M27" s="78" t="s">
        <v>1075</v>
      </c>
      <c r="N27" s="78" t="s">
        <v>1076</v>
      </c>
    </row>
    <row r="28" spans="1:14" ht="75" x14ac:dyDescent="0.25">
      <c r="A28" s="1440"/>
      <c r="B28" s="1532"/>
      <c r="C28" s="1440"/>
      <c r="D28" s="1440"/>
      <c r="E28" s="1440"/>
      <c r="F28" s="1151"/>
      <c r="G28" s="1525"/>
      <c r="H28" s="1534"/>
      <c r="I28" s="1527"/>
      <c r="J28" s="1529"/>
      <c r="K28" s="158" t="s">
        <v>1077</v>
      </c>
      <c r="L28" s="157">
        <v>1</v>
      </c>
      <c r="M28" s="78" t="s">
        <v>1075</v>
      </c>
      <c r="N28" s="78" t="s">
        <v>1076</v>
      </c>
    </row>
    <row r="29" spans="1:14" ht="45" x14ac:dyDescent="0.25">
      <c r="A29" s="1440"/>
      <c r="B29" s="1532"/>
      <c r="C29" s="1440"/>
      <c r="D29" s="1440"/>
      <c r="E29" s="1440"/>
      <c r="F29" s="1152"/>
      <c r="G29" s="263" t="s">
        <v>1078</v>
      </c>
      <c r="H29" s="264" t="s">
        <v>74</v>
      </c>
      <c r="I29" s="264"/>
      <c r="J29" s="265" t="s">
        <v>1079</v>
      </c>
      <c r="K29" s="158" t="s">
        <v>1080</v>
      </c>
      <c r="L29" s="157">
        <v>1</v>
      </c>
      <c r="M29" s="78" t="s">
        <v>1081</v>
      </c>
      <c r="N29" s="78" t="s">
        <v>1082</v>
      </c>
    </row>
    <row r="30" spans="1:14" ht="70.5" customHeight="1" x14ac:dyDescent="0.25">
      <c r="A30" s="1150">
        <v>3</v>
      </c>
      <c r="B30" s="1516" t="s">
        <v>1083</v>
      </c>
      <c r="C30" s="1150"/>
      <c r="D30" s="1150" t="s">
        <v>74</v>
      </c>
      <c r="E30" s="1153" t="s">
        <v>1023</v>
      </c>
      <c r="F30" s="1150" t="s">
        <v>1023</v>
      </c>
      <c r="G30" s="263" t="s">
        <v>1084</v>
      </c>
      <c r="H30" s="264" t="s">
        <v>74</v>
      </c>
      <c r="I30" s="264"/>
      <c r="J30" s="265" t="s">
        <v>1085</v>
      </c>
      <c r="K30" s="158" t="s">
        <v>1086</v>
      </c>
      <c r="L30" s="575">
        <v>0.5</v>
      </c>
      <c r="M30" s="78" t="s">
        <v>1087</v>
      </c>
      <c r="N30" s="78" t="s">
        <v>1088</v>
      </c>
    </row>
    <row r="31" spans="1:14" ht="30" x14ac:dyDescent="0.25">
      <c r="A31" s="1151"/>
      <c r="B31" s="1535"/>
      <c r="C31" s="1440"/>
      <c r="D31" s="1440"/>
      <c r="E31" s="1440"/>
      <c r="F31" s="1440"/>
      <c r="G31" s="263" t="s">
        <v>1089</v>
      </c>
      <c r="H31" s="264" t="s">
        <v>74</v>
      </c>
      <c r="I31" s="264"/>
      <c r="J31" s="269" t="s">
        <v>1034</v>
      </c>
      <c r="K31" s="84"/>
      <c r="L31" s="84"/>
      <c r="M31" s="84"/>
      <c r="N31" s="84"/>
    </row>
    <row r="32" spans="1:14" ht="60" x14ac:dyDescent="0.25">
      <c r="A32" s="1151"/>
      <c r="B32" s="1535"/>
      <c r="C32" s="1440"/>
      <c r="D32" s="1440"/>
      <c r="E32" s="1440"/>
      <c r="F32" s="1440"/>
      <c r="G32" s="1524" t="s">
        <v>1090</v>
      </c>
      <c r="H32" s="1533" t="s">
        <v>74</v>
      </c>
      <c r="I32" s="1533"/>
      <c r="J32" s="1528" t="s">
        <v>1091</v>
      </c>
      <c r="K32" s="158" t="s">
        <v>1092</v>
      </c>
      <c r="L32" s="575">
        <v>1</v>
      </c>
      <c r="M32" s="78" t="s">
        <v>1093</v>
      </c>
      <c r="N32" s="265" t="s">
        <v>1094</v>
      </c>
    </row>
    <row r="33" spans="1:14" ht="75" x14ac:dyDescent="0.25">
      <c r="A33" s="1151"/>
      <c r="B33" s="1535"/>
      <c r="C33" s="1440"/>
      <c r="D33" s="1440"/>
      <c r="E33" s="1440"/>
      <c r="F33" s="1440"/>
      <c r="G33" s="1525"/>
      <c r="H33" s="1534"/>
      <c r="I33" s="1534"/>
      <c r="J33" s="1529"/>
      <c r="K33" s="158" t="s">
        <v>1095</v>
      </c>
      <c r="L33" s="157">
        <v>1</v>
      </c>
      <c r="M33" s="78" t="s">
        <v>1096</v>
      </c>
      <c r="N33" s="265" t="s">
        <v>1097</v>
      </c>
    </row>
    <row r="34" spans="1:14" ht="45" x14ac:dyDescent="0.25">
      <c r="A34" s="1151"/>
      <c r="B34" s="1535"/>
      <c r="C34" s="1440"/>
      <c r="D34" s="1440"/>
      <c r="E34" s="1440"/>
      <c r="F34" s="1440"/>
      <c r="G34" s="263" t="s">
        <v>1098</v>
      </c>
      <c r="H34" s="272" t="s">
        <v>74</v>
      </c>
      <c r="I34" s="264"/>
      <c r="J34" s="265" t="s">
        <v>1099</v>
      </c>
      <c r="K34" s="158" t="s">
        <v>1100</v>
      </c>
      <c r="L34" s="157">
        <v>1</v>
      </c>
      <c r="M34" s="78" t="s">
        <v>1101</v>
      </c>
      <c r="N34" s="265" t="s">
        <v>1102</v>
      </c>
    </row>
    <row r="35" spans="1:14" ht="60" x14ac:dyDescent="0.25">
      <c r="A35" s="1151"/>
      <c r="B35" s="1535"/>
      <c r="C35" s="1440"/>
      <c r="D35" s="1440"/>
      <c r="E35" s="1440"/>
      <c r="F35" s="1440"/>
      <c r="G35" s="263" t="s">
        <v>1103</v>
      </c>
      <c r="H35" s="272" t="s">
        <v>74</v>
      </c>
      <c r="I35" s="264"/>
      <c r="J35" s="265" t="s">
        <v>1104</v>
      </c>
      <c r="K35" s="158" t="s">
        <v>1105</v>
      </c>
      <c r="L35" s="157">
        <v>1</v>
      </c>
      <c r="M35" s="78" t="s">
        <v>1026</v>
      </c>
      <c r="N35" s="265" t="s">
        <v>1027</v>
      </c>
    </row>
    <row r="36" spans="1:14" ht="60" x14ac:dyDescent="0.25">
      <c r="A36" s="1152"/>
      <c r="B36" s="1517"/>
      <c r="C36" s="1440"/>
      <c r="D36" s="1440"/>
      <c r="E36" s="1440"/>
      <c r="F36" s="1440"/>
      <c r="G36" s="263" t="s">
        <v>1106</v>
      </c>
      <c r="H36" s="272" t="s">
        <v>74</v>
      </c>
      <c r="I36" s="264"/>
      <c r="J36" s="265" t="s">
        <v>1107</v>
      </c>
      <c r="K36" s="158" t="s">
        <v>1108</v>
      </c>
      <c r="L36" s="157">
        <v>1</v>
      </c>
      <c r="M36" s="78" t="s">
        <v>1109</v>
      </c>
      <c r="N36" s="78" t="s">
        <v>1110</v>
      </c>
    </row>
    <row r="37" spans="1:14" ht="30" x14ac:dyDescent="0.25">
      <c r="A37" s="1440">
        <v>4</v>
      </c>
      <c r="B37" s="1532" t="s">
        <v>1111</v>
      </c>
      <c r="C37" s="1150"/>
      <c r="D37" s="1150" t="s">
        <v>74</v>
      </c>
      <c r="E37" s="1150" t="s">
        <v>1023</v>
      </c>
      <c r="F37" s="1150" t="s">
        <v>1023</v>
      </c>
      <c r="G37" s="263" t="s">
        <v>1112</v>
      </c>
      <c r="H37" s="264" t="s">
        <v>74</v>
      </c>
      <c r="I37" s="264"/>
      <c r="J37" s="265" t="s">
        <v>1113</v>
      </c>
      <c r="K37" s="158" t="s">
        <v>1114</v>
      </c>
      <c r="L37" s="157">
        <v>1</v>
      </c>
      <c r="M37" s="78" t="s">
        <v>1115</v>
      </c>
      <c r="N37" s="78" t="s">
        <v>1116</v>
      </c>
    </row>
    <row r="38" spans="1:14" ht="36" customHeight="1" x14ac:dyDescent="0.25">
      <c r="A38" s="1440"/>
      <c r="B38" s="1532"/>
      <c r="C38" s="1440"/>
      <c r="D38" s="1440"/>
      <c r="E38" s="1440"/>
      <c r="F38" s="1440"/>
      <c r="G38" s="263" t="s">
        <v>1117</v>
      </c>
      <c r="H38" s="264" t="s">
        <v>74</v>
      </c>
      <c r="I38" s="264"/>
      <c r="J38" s="265" t="s">
        <v>1118</v>
      </c>
      <c r="K38" s="84"/>
      <c r="L38" s="84"/>
      <c r="M38" s="84"/>
      <c r="N38" s="84"/>
    </row>
    <row r="39" spans="1:14" ht="30" x14ac:dyDescent="0.25">
      <c r="A39" s="1440"/>
      <c r="B39" s="1532"/>
      <c r="C39" s="1440"/>
      <c r="D39" s="1440"/>
      <c r="E39" s="1440"/>
      <c r="F39" s="1440"/>
      <c r="G39" s="263" t="s">
        <v>1119</v>
      </c>
      <c r="H39" s="264" t="s">
        <v>74</v>
      </c>
      <c r="I39" s="264"/>
      <c r="J39" s="265" t="s">
        <v>1120</v>
      </c>
      <c r="K39" s="1196" t="s">
        <v>1121</v>
      </c>
      <c r="L39" s="1447">
        <v>1</v>
      </c>
      <c r="M39" s="1522" t="s">
        <v>1122</v>
      </c>
      <c r="N39" s="1530" t="s">
        <v>1123</v>
      </c>
    </row>
    <row r="40" spans="1:14" ht="30" x14ac:dyDescent="0.25">
      <c r="A40" s="1440"/>
      <c r="B40" s="1532"/>
      <c r="C40" s="1440"/>
      <c r="D40" s="1440"/>
      <c r="E40" s="1440"/>
      <c r="F40" s="1440"/>
      <c r="G40" s="263" t="s">
        <v>1124</v>
      </c>
      <c r="H40" s="264" t="s">
        <v>74</v>
      </c>
      <c r="I40" s="264"/>
      <c r="J40" s="265" t="s">
        <v>1125</v>
      </c>
      <c r="K40" s="1161"/>
      <c r="L40" s="1449"/>
      <c r="M40" s="1523"/>
      <c r="N40" s="1531"/>
    </row>
    <row r="41" spans="1:14" ht="105" x14ac:dyDescent="0.25">
      <c r="A41" s="1440">
        <v>5</v>
      </c>
      <c r="B41" s="1518" t="s">
        <v>1126</v>
      </c>
      <c r="C41" s="1150"/>
      <c r="D41" s="1150" t="s">
        <v>74</v>
      </c>
      <c r="E41" s="1150" t="s">
        <v>1023</v>
      </c>
      <c r="F41" s="1150" t="s">
        <v>1023</v>
      </c>
      <c r="G41" s="270" t="s">
        <v>1127</v>
      </c>
      <c r="H41" s="264" t="s">
        <v>74</v>
      </c>
      <c r="I41" s="264"/>
      <c r="J41" s="269" t="s">
        <v>1128</v>
      </c>
      <c r="K41" s="1521" t="s">
        <v>1129</v>
      </c>
      <c r="L41" s="1447">
        <v>1</v>
      </c>
      <c r="M41" s="1522" t="s">
        <v>1130</v>
      </c>
      <c r="N41" s="1150"/>
    </row>
    <row r="42" spans="1:14" ht="39" customHeight="1" x14ac:dyDescent="0.25">
      <c r="A42" s="1440"/>
      <c r="B42" s="1519"/>
      <c r="C42" s="1151"/>
      <c r="D42" s="1151"/>
      <c r="E42" s="1151"/>
      <c r="F42" s="1151"/>
      <c r="G42" s="270" t="s">
        <v>1131</v>
      </c>
      <c r="H42" s="264" t="s">
        <v>74</v>
      </c>
      <c r="I42" s="264"/>
      <c r="J42" s="269" t="s">
        <v>1132</v>
      </c>
      <c r="K42" s="1521"/>
      <c r="L42" s="1152"/>
      <c r="M42" s="1523"/>
      <c r="N42" s="1152"/>
    </row>
    <row r="43" spans="1:14" ht="45" x14ac:dyDescent="0.25">
      <c r="A43" s="1440"/>
      <c r="B43" s="1519"/>
      <c r="C43" s="1151"/>
      <c r="D43" s="1151"/>
      <c r="E43" s="1151"/>
      <c r="F43" s="1151"/>
      <c r="G43" s="1524" t="s">
        <v>1133</v>
      </c>
      <c r="H43" s="1526"/>
      <c r="I43" s="1526"/>
      <c r="J43" s="1528"/>
      <c r="K43" s="270" t="s">
        <v>1134</v>
      </c>
      <c r="L43" s="157">
        <v>1</v>
      </c>
      <c r="M43" s="78" t="s">
        <v>1135</v>
      </c>
      <c r="N43" s="269" t="s">
        <v>1136</v>
      </c>
    </row>
    <row r="44" spans="1:14" ht="40.5" customHeight="1" x14ac:dyDescent="0.25">
      <c r="A44" s="1440"/>
      <c r="B44" s="1519"/>
      <c r="C44" s="1151"/>
      <c r="D44" s="1151"/>
      <c r="E44" s="1151"/>
      <c r="F44" s="1151"/>
      <c r="G44" s="1525"/>
      <c r="H44" s="1527"/>
      <c r="I44" s="1527"/>
      <c r="J44" s="1529"/>
      <c r="K44" s="270" t="s">
        <v>1137</v>
      </c>
      <c r="L44" s="575">
        <v>1</v>
      </c>
      <c r="M44" s="496" t="s">
        <v>3377</v>
      </c>
      <c r="N44" s="265"/>
    </row>
    <row r="45" spans="1:14" ht="45" x14ac:dyDescent="0.25">
      <c r="A45" s="1440"/>
      <c r="B45" s="1519"/>
      <c r="C45" s="1151"/>
      <c r="D45" s="1151"/>
      <c r="E45" s="1151"/>
      <c r="F45" s="1151"/>
      <c r="G45" s="270" t="s">
        <v>1138</v>
      </c>
      <c r="H45" s="264" t="s">
        <v>74</v>
      </c>
      <c r="I45" s="264"/>
      <c r="J45" s="269" t="s">
        <v>1139</v>
      </c>
      <c r="K45" s="270" t="s">
        <v>1140</v>
      </c>
      <c r="L45" s="157">
        <v>1</v>
      </c>
      <c r="M45" s="78" t="s">
        <v>1141</v>
      </c>
      <c r="N45" s="158" t="s">
        <v>1142</v>
      </c>
    </row>
    <row r="46" spans="1:14" ht="45" x14ac:dyDescent="0.25">
      <c r="A46" s="1440"/>
      <c r="B46" s="1520"/>
      <c r="C46" s="1152"/>
      <c r="D46" s="1152"/>
      <c r="E46" s="1152"/>
      <c r="F46" s="1152"/>
      <c r="G46" s="270" t="s">
        <v>1143</v>
      </c>
      <c r="H46" s="264" t="s">
        <v>74</v>
      </c>
      <c r="I46" s="264"/>
      <c r="J46" s="269" t="s">
        <v>1144</v>
      </c>
      <c r="K46" s="270" t="s">
        <v>1145</v>
      </c>
      <c r="L46" s="157">
        <v>1</v>
      </c>
      <c r="M46" s="78" t="s">
        <v>1146</v>
      </c>
      <c r="N46" s="265" t="s">
        <v>1147</v>
      </c>
    </row>
    <row r="47" spans="1:14" ht="60" x14ac:dyDescent="0.25">
      <c r="A47" s="79">
        <v>6</v>
      </c>
      <c r="B47" s="273" t="s">
        <v>1148</v>
      </c>
      <c r="C47" s="79"/>
      <c r="D47" s="79" t="s">
        <v>74</v>
      </c>
      <c r="E47" s="79" t="s">
        <v>1023</v>
      </c>
      <c r="F47" s="79" t="s">
        <v>1023</v>
      </c>
      <c r="G47" s="270" t="s">
        <v>1149</v>
      </c>
      <c r="H47" s="264" t="s">
        <v>74</v>
      </c>
      <c r="I47" s="264"/>
      <c r="J47" s="265" t="s">
        <v>1150</v>
      </c>
      <c r="K47" s="270" t="s">
        <v>1151</v>
      </c>
      <c r="L47" s="575">
        <v>1</v>
      </c>
      <c r="M47" s="496" t="s">
        <v>3380</v>
      </c>
      <c r="N47" s="185"/>
    </row>
    <row r="48" spans="1:14" ht="60" x14ac:dyDescent="0.25">
      <c r="A48" s="1440">
        <v>7</v>
      </c>
      <c r="B48" s="1518" t="s">
        <v>1152</v>
      </c>
      <c r="C48" s="1150"/>
      <c r="D48" s="1150" t="s">
        <v>74</v>
      </c>
      <c r="E48" s="1150" t="s">
        <v>1023</v>
      </c>
      <c r="F48" s="1150" t="s">
        <v>1023</v>
      </c>
      <c r="G48" s="270" t="s">
        <v>1153</v>
      </c>
      <c r="H48" s="274" t="s">
        <v>74</v>
      </c>
      <c r="I48" s="274"/>
      <c r="J48" s="265" t="s">
        <v>1154</v>
      </c>
      <c r="K48" s="270" t="s">
        <v>1155</v>
      </c>
      <c r="L48" s="157">
        <v>1</v>
      </c>
      <c r="M48" s="78" t="s">
        <v>1051</v>
      </c>
      <c r="N48" s="78" t="s">
        <v>1052</v>
      </c>
    </row>
    <row r="49" spans="1:14" ht="70.150000000000006" customHeight="1" x14ac:dyDescent="0.25">
      <c r="A49" s="1440"/>
      <c r="B49" s="1519"/>
      <c r="C49" s="1151"/>
      <c r="D49" s="1151"/>
      <c r="E49" s="1151"/>
      <c r="F49" s="1151"/>
      <c r="G49" s="270" t="s">
        <v>1156</v>
      </c>
      <c r="H49" s="274"/>
      <c r="I49" s="274"/>
      <c r="J49" s="274"/>
      <c r="K49" s="270" t="s">
        <v>1157</v>
      </c>
      <c r="L49" s="157">
        <v>1</v>
      </c>
      <c r="M49" s="78" t="s">
        <v>1158</v>
      </c>
      <c r="N49" s="78" t="s">
        <v>1059</v>
      </c>
    </row>
    <row r="50" spans="1:14" ht="45" x14ac:dyDescent="0.25">
      <c r="A50" s="1440"/>
      <c r="B50" s="1519"/>
      <c r="C50" s="1151"/>
      <c r="D50" s="1151"/>
      <c r="E50" s="1151"/>
      <c r="F50" s="1151"/>
      <c r="G50" s="270" t="s">
        <v>1159</v>
      </c>
      <c r="H50" s="274" t="s">
        <v>74</v>
      </c>
      <c r="I50" s="274"/>
      <c r="J50" s="265" t="s">
        <v>1160</v>
      </c>
      <c r="K50" s="274"/>
      <c r="L50" s="274"/>
      <c r="M50" s="274"/>
      <c r="N50" s="274"/>
    </row>
    <row r="51" spans="1:14" ht="45" x14ac:dyDescent="0.25">
      <c r="A51" s="1440"/>
      <c r="B51" s="1520"/>
      <c r="C51" s="1152"/>
      <c r="D51" s="1152"/>
      <c r="E51" s="1152"/>
      <c r="F51" s="1152"/>
      <c r="G51" s="270" t="s">
        <v>1161</v>
      </c>
      <c r="H51" s="274" t="s">
        <v>74</v>
      </c>
      <c r="I51" s="274"/>
      <c r="J51" s="265" t="s">
        <v>1162</v>
      </c>
      <c r="K51" s="270" t="s">
        <v>1163</v>
      </c>
      <c r="L51" s="157"/>
      <c r="M51" s="78"/>
      <c r="N51" s="79"/>
    </row>
    <row r="52" spans="1:14" ht="30" x14ac:dyDescent="0.25">
      <c r="A52" s="1150">
        <v>8</v>
      </c>
      <c r="B52" s="1516" t="s">
        <v>1164</v>
      </c>
      <c r="C52" s="1516"/>
      <c r="D52" s="1516" t="s">
        <v>74</v>
      </c>
      <c r="E52" s="1516" t="s">
        <v>1023</v>
      </c>
      <c r="F52" s="1516" t="s">
        <v>1023</v>
      </c>
      <c r="G52" s="274" t="s">
        <v>1023</v>
      </c>
      <c r="H52" s="264" t="s">
        <v>1023</v>
      </c>
      <c r="I52" s="264"/>
      <c r="J52" s="272" t="s">
        <v>1023</v>
      </c>
      <c r="K52" s="270" t="s">
        <v>1165</v>
      </c>
      <c r="L52" s="157">
        <v>1</v>
      </c>
      <c r="M52" s="270" t="s">
        <v>1166</v>
      </c>
      <c r="N52" s="78" t="s">
        <v>1167</v>
      </c>
    </row>
    <row r="53" spans="1:14" ht="150" x14ac:dyDescent="0.25">
      <c r="A53" s="1152"/>
      <c r="B53" s="1517"/>
      <c r="C53" s="1517"/>
      <c r="D53" s="1517"/>
      <c r="E53" s="1517"/>
      <c r="F53" s="1517"/>
      <c r="G53" s="274" t="s">
        <v>1023</v>
      </c>
      <c r="H53" s="264" t="s">
        <v>1023</v>
      </c>
      <c r="I53" s="264"/>
      <c r="J53" s="272" t="s">
        <v>1023</v>
      </c>
      <c r="K53" s="270" t="s">
        <v>1168</v>
      </c>
      <c r="L53" s="575">
        <v>1</v>
      </c>
      <c r="M53" s="487" t="s">
        <v>2177</v>
      </c>
      <c r="N53" s="265" t="s">
        <v>1169</v>
      </c>
    </row>
    <row r="54" spans="1:14" ht="90" x14ac:dyDescent="0.25">
      <c r="A54" s="1150">
        <v>9</v>
      </c>
      <c r="B54" s="1516" t="s">
        <v>1170</v>
      </c>
      <c r="C54" s="1516"/>
      <c r="D54" s="1516" t="s">
        <v>74</v>
      </c>
      <c r="E54" s="1516" t="s">
        <v>1023</v>
      </c>
      <c r="F54" s="1516" t="s">
        <v>1023</v>
      </c>
      <c r="G54" s="490" t="s">
        <v>2178</v>
      </c>
      <c r="H54" s="264"/>
      <c r="I54" s="264"/>
      <c r="J54" s="265"/>
      <c r="K54" s="269" t="s">
        <v>1171</v>
      </c>
      <c r="L54" s="157">
        <v>1</v>
      </c>
      <c r="M54" s="78" t="s">
        <v>1172</v>
      </c>
      <c r="N54" s="78" t="s">
        <v>1173</v>
      </c>
    </row>
    <row r="55" spans="1:14" ht="30" x14ac:dyDescent="0.25">
      <c r="A55" s="1152"/>
      <c r="B55" s="1517"/>
      <c r="C55" s="1517"/>
      <c r="D55" s="1517"/>
      <c r="E55" s="1517"/>
      <c r="F55" s="1517"/>
      <c r="G55" s="269" t="s">
        <v>1174</v>
      </c>
      <c r="H55" s="264"/>
      <c r="I55" s="264" t="s">
        <v>74</v>
      </c>
      <c r="J55" s="265" t="s">
        <v>1175</v>
      </c>
      <c r="K55" s="272"/>
      <c r="L55" s="272"/>
      <c r="M55" s="272"/>
      <c r="N55" s="272"/>
    </row>
    <row r="56" spans="1:14" ht="45" x14ac:dyDescent="0.25">
      <c r="A56" s="1150">
        <v>10</v>
      </c>
      <c r="B56" s="1516" t="s">
        <v>1176</v>
      </c>
      <c r="C56" s="1516"/>
      <c r="D56" s="1516" t="s">
        <v>74</v>
      </c>
      <c r="E56" s="1516" t="s">
        <v>1023</v>
      </c>
      <c r="F56" s="1516" t="s">
        <v>1023</v>
      </c>
      <c r="G56" s="1515" t="s">
        <v>1023</v>
      </c>
      <c r="H56" s="1516" t="s">
        <v>1023</v>
      </c>
      <c r="I56" s="1516"/>
      <c r="J56" s="1516" t="s">
        <v>1023</v>
      </c>
      <c r="K56" s="270" t="s">
        <v>1177</v>
      </c>
      <c r="L56" s="275">
        <v>1</v>
      </c>
      <c r="M56" s="270" t="s">
        <v>1178</v>
      </c>
      <c r="N56" s="270" t="s">
        <v>1179</v>
      </c>
    </row>
    <row r="57" spans="1:14" ht="135" x14ac:dyDescent="0.25">
      <c r="A57" s="1152"/>
      <c r="B57" s="1517"/>
      <c r="C57" s="1517"/>
      <c r="D57" s="1517"/>
      <c r="E57" s="1517"/>
      <c r="F57" s="1517"/>
      <c r="G57" s="1515"/>
      <c r="H57" s="1517"/>
      <c r="I57" s="1517"/>
      <c r="J57" s="1517"/>
      <c r="K57" s="270" t="s">
        <v>1180</v>
      </c>
      <c r="L57" s="275">
        <v>1</v>
      </c>
      <c r="M57" s="270" t="s">
        <v>1181</v>
      </c>
      <c r="N57" s="491" t="s">
        <v>2179</v>
      </c>
    </row>
    <row r="58" spans="1:14" ht="75" x14ac:dyDescent="0.25">
      <c r="A58" s="1150">
        <v>11</v>
      </c>
      <c r="B58" s="1516" t="s">
        <v>1182</v>
      </c>
      <c r="C58" s="1516"/>
      <c r="D58" s="1516" t="s">
        <v>74</v>
      </c>
      <c r="E58" s="1516" t="s">
        <v>1023</v>
      </c>
      <c r="F58" s="1516" t="s">
        <v>1023</v>
      </c>
      <c r="G58" s="270" t="s">
        <v>1183</v>
      </c>
      <c r="H58" s="79" t="s">
        <v>74</v>
      </c>
      <c r="I58" s="79"/>
      <c r="J58" s="158" t="s">
        <v>1184</v>
      </c>
      <c r="K58" s="270" t="s">
        <v>1185</v>
      </c>
      <c r="L58" s="275">
        <v>1</v>
      </c>
      <c r="M58" s="270" t="s">
        <v>1186</v>
      </c>
      <c r="N58" s="270" t="s">
        <v>1187</v>
      </c>
    </row>
    <row r="59" spans="1:14" ht="75" x14ac:dyDescent="0.25">
      <c r="A59" s="1152"/>
      <c r="B59" s="1517"/>
      <c r="C59" s="1517"/>
      <c r="D59" s="1517"/>
      <c r="E59" s="1517"/>
      <c r="F59" s="1517"/>
      <c r="G59" s="270" t="s">
        <v>1188</v>
      </c>
      <c r="H59" s="79" t="s">
        <v>74</v>
      </c>
      <c r="I59" s="79"/>
      <c r="J59" s="158" t="s">
        <v>1189</v>
      </c>
      <c r="K59" s="270" t="s">
        <v>1190</v>
      </c>
      <c r="L59" s="157">
        <v>1</v>
      </c>
      <c r="M59" s="270" t="s">
        <v>1191</v>
      </c>
      <c r="N59" s="270" t="s">
        <v>1192</v>
      </c>
    </row>
    <row r="61" spans="1:14" ht="23.25" x14ac:dyDescent="0.25">
      <c r="A61" s="302"/>
      <c r="B61" s="391">
        <f>COUNTA(B10:B59)</f>
        <v>11</v>
      </c>
      <c r="C61" s="388"/>
      <c r="D61" s="388"/>
      <c r="E61" s="388"/>
      <c r="F61" s="388"/>
      <c r="G61" s="388"/>
      <c r="H61" s="388"/>
      <c r="I61" s="388"/>
      <c r="J61" s="388"/>
      <c r="K61" s="391">
        <f>COUNTA(K10:K59)</f>
        <v>34</v>
      </c>
      <c r="L61" s="392">
        <f>AVERAGE(L10:L59,L70:L76)</f>
        <v>0.97222222222222221</v>
      </c>
    </row>
    <row r="62" spans="1:14" ht="38.25" x14ac:dyDescent="0.25">
      <c r="A62" s="302"/>
      <c r="B62" s="398" t="s">
        <v>2044</v>
      </c>
      <c r="C62" s="397"/>
      <c r="D62" s="397"/>
      <c r="E62" s="397"/>
      <c r="F62" s="397"/>
      <c r="G62" s="397"/>
      <c r="H62" s="397"/>
      <c r="I62" s="397"/>
      <c r="J62" s="397"/>
      <c r="K62" s="398" t="s">
        <v>2045</v>
      </c>
      <c r="L62" s="398" t="s">
        <v>2046</v>
      </c>
    </row>
    <row r="63" spans="1:14" x14ac:dyDescent="0.25">
      <c r="A63" s="302"/>
      <c r="C63" s="302"/>
      <c r="D63" s="302"/>
      <c r="E63" s="302"/>
      <c r="L63" s="302"/>
    </row>
    <row r="64" spans="1:14" x14ac:dyDescent="0.25">
      <c r="A64" s="302"/>
      <c r="C64" s="302"/>
      <c r="D64" s="302"/>
      <c r="E64" s="302"/>
      <c r="L64" s="302"/>
    </row>
    <row r="65" spans="1:14" x14ac:dyDescent="0.25">
      <c r="A65" s="302"/>
      <c r="C65" s="302"/>
      <c r="D65" s="302"/>
      <c r="E65" s="302"/>
      <c r="L65" s="302"/>
    </row>
    <row r="66" spans="1:14" x14ac:dyDescent="0.25">
      <c r="A66" s="302"/>
      <c r="C66" s="302"/>
      <c r="D66" s="302"/>
      <c r="E66" s="302"/>
      <c r="L66" s="302"/>
    </row>
    <row r="67" spans="1:14" x14ac:dyDescent="0.25">
      <c r="A67" s="302"/>
      <c r="C67" s="302"/>
      <c r="D67" s="302"/>
      <c r="E67" s="302"/>
      <c r="L67" s="302"/>
    </row>
    <row r="68" spans="1:14" x14ac:dyDescent="0.25">
      <c r="A68" s="1172" t="s">
        <v>60</v>
      </c>
      <c r="B68" s="1172"/>
      <c r="C68" s="1173" t="s">
        <v>838</v>
      </c>
      <c r="D68" s="1173"/>
      <c r="E68" s="1173"/>
      <c r="F68" s="1173"/>
    </row>
    <row r="70" spans="1:14" x14ac:dyDescent="0.25">
      <c r="A70" s="71"/>
      <c r="C70" s="1174" t="s">
        <v>262</v>
      </c>
      <c r="D70" s="1174"/>
      <c r="E70" s="1174"/>
      <c r="F70" s="1174"/>
      <c r="G70" s="1175" t="s">
        <v>263</v>
      </c>
      <c r="H70" s="1175"/>
      <c r="I70" s="1175"/>
      <c r="J70" s="1175"/>
      <c r="K70" s="1176" t="s">
        <v>264</v>
      </c>
      <c r="L70" s="1176"/>
      <c r="M70" s="1176"/>
      <c r="N70" s="1176"/>
    </row>
    <row r="71" spans="1:14" x14ac:dyDescent="0.25">
      <c r="A71" s="1167" t="s">
        <v>119</v>
      </c>
      <c r="B71" s="1169" t="s">
        <v>265</v>
      </c>
      <c r="C71" s="1170" t="s">
        <v>266</v>
      </c>
      <c r="D71" s="1170"/>
      <c r="E71" s="1169" t="s">
        <v>267</v>
      </c>
      <c r="F71" s="1170" t="s">
        <v>268</v>
      </c>
      <c r="G71" s="1165" t="s">
        <v>269</v>
      </c>
      <c r="H71" s="1165" t="s">
        <v>270</v>
      </c>
      <c r="I71" s="1165"/>
      <c r="J71" s="1165" t="s">
        <v>271</v>
      </c>
      <c r="K71" s="73" t="s">
        <v>272</v>
      </c>
      <c r="L71" s="1162" t="s">
        <v>273</v>
      </c>
      <c r="M71" s="1162" t="s">
        <v>274</v>
      </c>
      <c r="N71" s="1162" t="s">
        <v>275</v>
      </c>
    </row>
    <row r="72" spans="1:14" x14ac:dyDescent="0.25">
      <c r="A72" s="1168"/>
      <c r="B72" s="1169"/>
      <c r="C72" s="74" t="s">
        <v>276</v>
      </c>
      <c r="D72" s="74" t="s">
        <v>277</v>
      </c>
      <c r="E72" s="1169"/>
      <c r="F72" s="1171"/>
      <c r="G72" s="1166"/>
      <c r="H72" s="75" t="s">
        <v>276</v>
      </c>
      <c r="I72" s="75" t="s">
        <v>277</v>
      </c>
      <c r="J72" s="1166"/>
      <c r="K72" s="73" t="s">
        <v>278</v>
      </c>
      <c r="L72" s="1162"/>
      <c r="M72" s="1162"/>
      <c r="N72" s="1162"/>
    </row>
    <row r="73" spans="1:14" ht="45" x14ac:dyDescent="0.25">
      <c r="A73" s="1466">
        <v>1</v>
      </c>
      <c r="B73" s="1429" t="s">
        <v>1193</v>
      </c>
      <c r="C73" s="1429" t="s">
        <v>839</v>
      </c>
      <c r="D73" s="1429" t="s">
        <v>74</v>
      </c>
      <c r="E73" s="1429" t="s">
        <v>839</v>
      </c>
      <c r="F73" s="1429" t="s">
        <v>839</v>
      </c>
      <c r="G73" s="206" t="s">
        <v>1194</v>
      </c>
      <c r="H73" s="209" t="s">
        <v>74</v>
      </c>
      <c r="I73" s="209" t="s">
        <v>839</v>
      </c>
      <c r="J73" s="209" t="s">
        <v>1195</v>
      </c>
      <c r="K73" s="259" t="s">
        <v>1196</v>
      </c>
      <c r="L73" s="260">
        <v>1</v>
      </c>
      <c r="M73" s="225" t="s">
        <v>1197</v>
      </c>
      <c r="N73" s="209" t="s">
        <v>1198</v>
      </c>
    </row>
    <row r="74" spans="1:14" ht="120" x14ac:dyDescent="0.25">
      <c r="A74" s="1513"/>
      <c r="B74" s="1409"/>
      <c r="C74" s="1409"/>
      <c r="D74" s="1409"/>
      <c r="E74" s="1409"/>
      <c r="F74" s="1409"/>
      <c r="G74" s="492" t="s">
        <v>2180</v>
      </c>
      <c r="H74" s="219" t="s">
        <v>74</v>
      </c>
      <c r="I74" s="219" t="s">
        <v>839</v>
      </c>
      <c r="J74" s="219" t="s">
        <v>1199</v>
      </c>
      <c r="K74" s="261" t="s">
        <v>1200</v>
      </c>
      <c r="L74" s="260">
        <v>1</v>
      </c>
      <c r="M74" s="493" t="s">
        <v>2181</v>
      </c>
      <c r="N74" s="219" t="s">
        <v>1201</v>
      </c>
    </row>
    <row r="75" spans="1:14" ht="75" x14ac:dyDescent="0.25">
      <c r="A75" s="1467"/>
      <c r="B75" s="1514"/>
      <c r="C75" s="1514"/>
      <c r="D75" s="1514"/>
      <c r="E75" s="1514"/>
      <c r="F75" s="1514"/>
      <c r="G75" s="207" t="s">
        <v>1202</v>
      </c>
      <c r="H75" s="219" t="s">
        <v>74</v>
      </c>
      <c r="I75" s="219" t="s">
        <v>839</v>
      </c>
      <c r="J75" s="219" t="s">
        <v>1203</v>
      </c>
      <c r="K75" s="261" t="s">
        <v>1204</v>
      </c>
      <c r="L75" s="262">
        <v>1</v>
      </c>
      <c r="M75" s="220" t="s">
        <v>1205</v>
      </c>
      <c r="N75" s="219" t="s">
        <v>1206</v>
      </c>
    </row>
    <row r="77" spans="1:14" x14ac:dyDescent="0.25">
      <c r="A77" s="302"/>
      <c r="C77" s="302"/>
      <c r="D77" s="302"/>
      <c r="E77" s="302"/>
      <c r="L77" s="302"/>
    </row>
    <row r="78" spans="1:14" x14ac:dyDescent="0.25">
      <c r="A78" s="1172" t="s">
        <v>60</v>
      </c>
      <c r="B78" s="1172"/>
      <c r="C78" s="1173" t="s">
        <v>667</v>
      </c>
      <c r="D78" s="1173"/>
      <c r="E78" s="1173"/>
      <c r="F78" s="1173"/>
    </row>
    <row r="80" spans="1:14" x14ac:dyDescent="0.25">
      <c r="A80" s="71"/>
      <c r="C80" s="1174" t="s">
        <v>262</v>
      </c>
      <c r="D80" s="1174"/>
      <c r="E80" s="1174"/>
      <c r="F80" s="1174"/>
      <c r="G80" s="1175" t="s">
        <v>263</v>
      </c>
      <c r="H80" s="1175"/>
      <c r="I80" s="1175"/>
      <c r="J80" s="1175"/>
      <c r="K80" s="1176" t="s">
        <v>264</v>
      </c>
      <c r="L80" s="1176"/>
      <c r="M80" s="1176"/>
      <c r="N80" s="1176"/>
    </row>
    <row r="81" spans="1:14" x14ac:dyDescent="0.25">
      <c r="A81" s="1167" t="s">
        <v>119</v>
      </c>
      <c r="B81" s="1169" t="s">
        <v>265</v>
      </c>
      <c r="C81" s="1170" t="s">
        <v>266</v>
      </c>
      <c r="D81" s="1170"/>
      <c r="E81" s="1169" t="s">
        <v>267</v>
      </c>
      <c r="F81" s="1170" t="s">
        <v>268</v>
      </c>
      <c r="G81" s="1165" t="s">
        <v>269</v>
      </c>
      <c r="H81" s="1165" t="s">
        <v>270</v>
      </c>
      <c r="I81" s="1165"/>
      <c r="J81" s="1165" t="s">
        <v>271</v>
      </c>
      <c r="K81" s="73" t="s">
        <v>272</v>
      </c>
      <c r="L81" s="1162" t="s">
        <v>273</v>
      </c>
      <c r="M81" s="1162" t="s">
        <v>274</v>
      </c>
      <c r="N81" s="1162" t="s">
        <v>275</v>
      </c>
    </row>
    <row r="82" spans="1:14" x14ac:dyDescent="0.25">
      <c r="A82" s="1168"/>
      <c r="B82" s="1169"/>
      <c r="C82" s="74" t="s">
        <v>276</v>
      </c>
      <c r="D82" s="74" t="s">
        <v>277</v>
      </c>
      <c r="E82" s="1169"/>
      <c r="F82" s="1171"/>
      <c r="G82" s="1166"/>
      <c r="H82" s="75" t="s">
        <v>276</v>
      </c>
      <c r="I82" s="75" t="s">
        <v>277</v>
      </c>
      <c r="J82" s="1166"/>
      <c r="K82" s="73" t="s">
        <v>278</v>
      </c>
      <c r="L82" s="1162"/>
      <c r="M82" s="1162"/>
      <c r="N82" s="1162"/>
    </row>
    <row r="83" spans="1:14" ht="90" x14ac:dyDescent="0.25">
      <c r="A83" s="76">
        <v>1</v>
      </c>
      <c r="B83" s="84" t="s">
        <v>1207</v>
      </c>
      <c r="C83" s="79"/>
      <c r="D83" s="79" t="s">
        <v>74</v>
      </c>
      <c r="E83" s="79"/>
      <c r="F83" s="79"/>
      <c r="G83" s="93" t="s">
        <v>1208</v>
      </c>
      <c r="H83" s="79" t="s">
        <v>74</v>
      </c>
      <c r="I83" s="79"/>
      <c r="J83" s="480" t="s">
        <v>2182</v>
      </c>
      <c r="K83" s="84" t="s">
        <v>1209</v>
      </c>
      <c r="L83" s="94">
        <v>1</v>
      </c>
      <c r="M83" s="480" t="s">
        <v>2183</v>
      </c>
      <c r="N83" s="480" t="s">
        <v>2184</v>
      </c>
    </row>
    <row r="84" spans="1:14" ht="57.6" customHeight="1" x14ac:dyDescent="0.25">
      <c r="A84" s="1329">
        <v>2</v>
      </c>
      <c r="B84" s="1153" t="s">
        <v>1210</v>
      </c>
      <c r="C84" s="1150"/>
      <c r="D84" s="1150" t="s">
        <v>74</v>
      </c>
      <c r="E84" s="1150"/>
      <c r="F84" s="1150"/>
      <c r="G84" s="1329" t="s">
        <v>1211</v>
      </c>
      <c r="H84" s="79" t="s">
        <v>74</v>
      </c>
      <c r="I84" s="79"/>
      <c r="J84" s="480" t="s">
        <v>2185</v>
      </c>
      <c r="K84" s="84" t="s">
        <v>1212</v>
      </c>
      <c r="L84" s="94">
        <v>1</v>
      </c>
      <c r="M84" s="480" t="s">
        <v>2186</v>
      </c>
      <c r="N84" s="84" t="s">
        <v>1213</v>
      </c>
    </row>
    <row r="85" spans="1:14" ht="45" x14ac:dyDescent="0.25">
      <c r="A85" s="1330"/>
      <c r="B85" s="1154"/>
      <c r="C85" s="1151"/>
      <c r="D85" s="1151"/>
      <c r="E85" s="1151"/>
      <c r="F85" s="1151"/>
      <c r="G85" s="1330"/>
      <c r="H85" s="79"/>
      <c r="I85" s="79"/>
      <c r="J85" s="154"/>
      <c r="K85" s="84" t="s">
        <v>1214</v>
      </c>
      <c r="L85" s="156">
        <v>1</v>
      </c>
      <c r="M85" s="155" t="s">
        <v>1215</v>
      </c>
      <c r="N85" s="84" t="s">
        <v>1216</v>
      </c>
    </row>
    <row r="86" spans="1:14" ht="60" x14ac:dyDescent="0.25">
      <c r="A86" s="1331"/>
      <c r="B86" s="1155"/>
      <c r="C86" s="1152"/>
      <c r="D86" s="1152"/>
      <c r="E86" s="1152"/>
      <c r="F86" s="1152"/>
      <c r="G86" s="1331"/>
      <c r="H86" s="79"/>
      <c r="I86" s="79"/>
      <c r="J86" s="154"/>
      <c r="K86" s="101" t="s">
        <v>1217</v>
      </c>
      <c r="L86" s="94">
        <v>1</v>
      </c>
      <c r="M86" s="480" t="s">
        <v>2187</v>
      </c>
      <c r="N86" s="84" t="s">
        <v>1218</v>
      </c>
    </row>
    <row r="88" spans="1:14" x14ac:dyDescent="0.25">
      <c r="A88" s="1172" t="s">
        <v>60</v>
      </c>
      <c r="B88" s="1172"/>
      <c r="C88" s="1173" t="s">
        <v>672</v>
      </c>
      <c r="D88" s="1173"/>
      <c r="E88" s="1173"/>
      <c r="F88" s="1173"/>
    </row>
    <row r="90" spans="1:14" x14ac:dyDescent="0.25">
      <c r="A90" s="71"/>
      <c r="C90" s="1174" t="s">
        <v>262</v>
      </c>
      <c r="D90" s="1174"/>
      <c r="E90" s="1174"/>
      <c r="F90" s="1174"/>
      <c r="G90" s="1175" t="s">
        <v>263</v>
      </c>
      <c r="H90" s="1175"/>
      <c r="I90" s="1175"/>
      <c r="J90" s="1175"/>
      <c r="K90" s="1176" t="s">
        <v>264</v>
      </c>
      <c r="L90" s="1176"/>
      <c r="M90" s="1176"/>
      <c r="N90" s="1176"/>
    </row>
    <row r="91" spans="1:14" x14ac:dyDescent="0.25">
      <c r="A91" s="1167" t="s">
        <v>119</v>
      </c>
      <c r="B91" s="1169" t="s">
        <v>265</v>
      </c>
      <c r="C91" s="1170" t="s">
        <v>266</v>
      </c>
      <c r="D91" s="1170"/>
      <c r="E91" s="1169" t="s">
        <v>267</v>
      </c>
      <c r="F91" s="1170" t="s">
        <v>268</v>
      </c>
      <c r="G91" s="1165" t="s">
        <v>269</v>
      </c>
      <c r="H91" s="1165" t="s">
        <v>270</v>
      </c>
      <c r="I91" s="1165"/>
      <c r="J91" s="1165" t="s">
        <v>271</v>
      </c>
      <c r="K91" s="73" t="s">
        <v>272</v>
      </c>
      <c r="L91" s="1162" t="s">
        <v>273</v>
      </c>
      <c r="M91" s="1162" t="s">
        <v>274</v>
      </c>
      <c r="N91" s="1162" t="s">
        <v>275</v>
      </c>
    </row>
    <row r="92" spans="1:14" x14ac:dyDescent="0.25">
      <c r="A92" s="1168"/>
      <c r="B92" s="1169"/>
      <c r="C92" s="74" t="s">
        <v>276</v>
      </c>
      <c r="D92" s="74" t="s">
        <v>277</v>
      </c>
      <c r="E92" s="1169"/>
      <c r="F92" s="1171"/>
      <c r="G92" s="1166"/>
      <c r="H92" s="75" t="s">
        <v>276</v>
      </c>
      <c r="I92" s="75" t="s">
        <v>277</v>
      </c>
      <c r="J92" s="1166"/>
      <c r="K92" s="73" t="s">
        <v>278</v>
      </c>
      <c r="L92" s="1162"/>
      <c r="M92" s="1162"/>
      <c r="N92" s="1162"/>
    </row>
    <row r="93" spans="1:14" ht="30" x14ac:dyDescent="0.25">
      <c r="A93" s="1150">
        <v>1</v>
      </c>
      <c r="B93" s="1153" t="s">
        <v>1219</v>
      </c>
      <c r="C93" s="1153"/>
      <c r="D93" s="1153" t="s">
        <v>74</v>
      </c>
      <c r="E93" s="1153"/>
      <c r="F93" s="1153"/>
      <c r="G93" s="93" t="s">
        <v>1220</v>
      </c>
      <c r="H93" s="93" t="s">
        <v>74</v>
      </c>
      <c r="I93" s="93"/>
      <c r="J93" s="384" t="s">
        <v>2188</v>
      </c>
      <c r="K93" s="93"/>
      <c r="L93" s="93"/>
      <c r="M93" s="93"/>
      <c r="N93" s="84"/>
    </row>
    <row r="94" spans="1:14" ht="30" x14ac:dyDescent="0.25">
      <c r="A94" s="1151"/>
      <c r="B94" s="1154"/>
      <c r="C94" s="1154"/>
      <c r="D94" s="1154"/>
      <c r="E94" s="1154"/>
      <c r="F94" s="1154"/>
      <c r="G94" s="93" t="s">
        <v>1221</v>
      </c>
      <c r="H94" s="93" t="s">
        <v>74</v>
      </c>
      <c r="I94" s="93"/>
      <c r="J94" s="384" t="s">
        <v>2189</v>
      </c>
      <c r="K94" s="93"/>
      <c r="L94" s="93"/>
      <c r="M94" s="93"/>
      <c r="N94" s="84"/>
    </row>
    <row r="95" spans="1:14" ht="60" x14ac:dyDescent="0.25">
      <c r="A95" s="1151"/>
      <c r="B95" s="1154"/>
      <c r="C95" s="1154"/>
      <c r="D95" s="1154"/>
      <c r="E95" s="1154"/>
      <c r="F95" s="1154"/>
      <c r="G95" s="384" t="s">
        <v>2190</v>
      </c>
      <c r="H95" s="93" t="s">
        <v>74</v>
      </c>
      <c r="I95" s="93"/>
      <c r="J95" s="93" t="s">
        <v>1222</v>
      </c>
      <c r="K95" s="93" t="s">
        <v>1223</v>
      </c>
      <c r="L95" s="114">
        <v>1</v>
      </c>
      <c r="M95" s="384" t="s">
        <v>2191</v>
      </c>
      <c r="N95" s="480" t="s">
        <v>2192</v>
      </c>
    </row>
    <row r="96" spans="1:14" ht="30" x14ac:dyDescent="0.25">
      <c r="A96" s="1151"/>
      <c r="B96" s="1154"/>
      <c r="C96" s="1154"/>
      <c r="D96" s="1154"/>
      <c r="E96" s="1154"/>
      <c r="F96" s="1154"/>
      <c r="G96" s="93" t="s">
        <v>1224</v>
      </c>
      <c r="H96" s="93"/>
      <c r="I96" s="93" t="s">
        <v>74</v>
      </c>
      <c r="J96" s="93" t="s">
        <v>1225</v>
      </c>
      <c r="K96" s="93"/>
      <c r="L96" s="93"/>
      <c r="M96" s="93"/>
      <c r="N96" s="84"/>
    </row>
    <row r="97" spans="1:14" ht="30" x14ac:dyDescent="0.25">
      <c r="A97" s="1151"/>
      <c r="B97" s="1154"/>
      <c r="C97" s="1154"/>
      <c r="D97" s="1154"/>
      <c r="E97" s="1154"/>
      <c r="F97" s="1154"/>
      <c r="G97" s="93" t="s">
        <v>1226</v>
      </c>
      <c r="H97" s="93"/>
      <c r="I97" s="93" t="s">
        <v>74</v>
      </c>
      <c r="J97" s="384" t="s">
        <v>2193</v>
      </c>
      <c r="K97" s="93"/>
      <c r="L97" s="93"/>
      <c r="M97" s="93"/>
      <c r="N97" s="84"/>
    </row>
    <row r="98" spans="1:14" ht="60" x14ac:dyDescent="0.25">
      <c r="A98" s="1151"/>
      <c r="B98" s="1154"/>
      <c r="C98" s="1154"/>
      <c r="D98" s="1154"/>
      <c r="E98" s="1154"/>
      <c r="F98" s="1154"/>
      <c r="G98" s="93" t="s">
        <v>1227</v>
      </c>
      <c r="H98" s="93" t="s">
        <v>74</v>
      </c>
      <c r="I98" s="93"/>
      <c r="J98" s="384" t="s">
        <v>2194</v>
      </c>
      <c r="K98" s="93"/>
      <c r="L98" s="93"/>
      <c r="M98" s="93"/>
      <c r="N98" s="84"/>
    </row>
    <row r="99" spans="1:14" ht="30" x14ac:dyDescent="0.25">
      <c r="A99" s="1151"/>
      <c r="B99" s="1154"/>
      <c r="C99" s="1154"/>
      <c r="D99" s="1154"/>
      <c r="E99" s="1154"/>
      <c r="F99" s="1154"/>
      <c r="G99" s="93" t="s">
        <v>1228</v>
      </c>
      <c r="H99" s="93" t="s">
        <v>348</v>
      </c>
      <c r="I99" s="93"/>
      <c r="J99" s="276" t="s">
        <v>1229</v>
      </c>
      <c r="K99" s="93" t="s">
        <v>1230</v>
      </c>
      <c r="L99" s="114">
        <v>1</v>
      </c>
      <c r="M99" s="384" t="s">
        <v>2195</v>
      </c>
      <c r="N99" s="84" t="s">
        <v>1231</v>
      </c>
    </row>
    <row r="100" spans="1:14" ht="90" x14ac:dyDescent="0.25">
      <c r="A100" s="1152"/>
      <c r="B100" s="1155"/>
      <c r="C100" s="1155"/>
      <c r="D100" s="1155"/>
      <c r="E100" s="1155"/>
      <c r="F100" s="1155"/>
      <c r="G100" s="93" t="s">
        <v>1232</v>
      </c>
      <c r="H100" s="93" t="s">
        <v>74</v>
      </c>
      <c r="I100" s="93"/>
      <c r="J100" s="494" t="s">
        <v>2196</v>
      </c>
      <c r="K100" s="93"/>
      <c r="L100" s="93"/>
      <c r="M100" s="93"/>
      <c r="N100" s="84"/>
    </row>
    <row r="101" spans="1:14" ht="60" x14ac:dyDescent="0.25">
      <c r="A101" s="1153">
        <v>2</v>
      </c>
      <c r="B101" s="1153" t="s">
        <v>1193</v>
      </c>
      <c r="C101" s="1153"/>
      <c r="D101" s="1153" t="s">
        <v>74</v>
      </c>
      <c r="E101" s="1153"/>
      <c r="F101" s="1153"/>
      <c r="G101" s="384" t="s">
        <v>2197</v>
      </c>
      <c r="H101" s="93" t="s">
        <v>74</v>
      </c>
      <c r="I101" s="93"/>
      <c r="J101" s="93" t="s">
        <v>1233</v>
      </c>
      <c r="K101" s="93" t="s">
        <v>1234</v>
      </c>
      <c r="L101" s="114">
        <v>1</v>
      </c>
      <c r="M101" s="93" t="s">
        <v>1235</v>
      </c>
      <c r="N101" s="480" t="s">
        <v>2198</v>
      </c>
    </row>
    <row r="102" spans="1:14" ht="30" x14ac:dyDescent="0.25">
      <c r="A102" s="1154"/>
      <c r="B102" s="1154"/>
      <c r="C102" s="1154"/>
      <c r="D102" s="1154"/>
      <c r="E102" s="1154"/>
      <c r="F102" s="1154"/>
      <c r="G102" s="93" t="s">
        <v>1236</v>
      </c>
      <c r="H102" s="93" t="s">
        <v>74</v>
      </c>
      <c r="I102" s="93"/>
      <c r="J102" s="384" t="s">
        <v>2199</v>
      </c>
      <c r="K102" s="93"/>
      <c r="L102" s="93"/>
      <c r="M102" s="93"/>
      <c r="N102" s="84"/>
    </row>
    <row r="103" spans="1:14" ht="30" x14ac:dyDescent="0.25">
      <c r="A103" s="1154"/>
      <c r="B103" s="1154"/>
      <c r="C103" s="1154"/>
      <c r="D103" s="1154"/>
      <c r="E103" s="1154"/>
      <c r="F103" s="1154"/>
      <c r="G103" s="93" t="s">
        <v>1194</v>
      </c>
      <c r="H103" s="93" t="s">
        <v>74</v>
      </c>
      <c r="I103" s="93"/>
      <c r="J103" s="93" t="s">
        <v>1237</v>
      </c>
      <c r="K103" s="93"/>
      <c r="L103" s="93"/>
      <c r="M103" s="93"/>
      <c r="N103" s="84"/>
    </row>
    <row r="104" spans="1:14" ht="45" x14ac:dyDescent="0.25">
      <c r="A104" s="1154"/>
      <c r="B104" s="1154"/>
      <c r="C104" s="1154"/>
      <c r="D104" s="1154"/>
      <c r="E104" s="1154"/>
      <c r="F104" s="1154"/>
      <c r="G104" s="384" t="s">
        <v>2200</v>
      </c>
      <c r="H104" s="93" t="s">
        <v>348</v>
      </c>
      <c r="I104" s="93"/>
      <c r="J104" s="384" t="s">
        <v>2201</v>
      </c>
      <c r="K104" s="93"/>
      <c r="L104" s="93"/>
      <c r="M104" s="93"/>
      <c r="N104" s="84"/>
    </row>
    <row r="105" spans="1:14" ht="30" x14ac:dyDescent="0.25">
      <c r="A105" s="1154"/>
      <c r="B105" s="1154"/>
      <c r="C105" s="1154"/>
      <c r="D105" s="1154"/>
      <c r="E105" s="1154"/>
      <c r="F105" s="1154"/>
      <c r="G105" s="93" t="s">
        <v>1202</v>
      </c>
      <c r="H105" s="93"/>
      <c r="I105" s="93"/>
      <c r="J105" s="93" t="s">
        <v>1238</v>
      </c>
      <c r="K105" s="93"/>
      <c r="L105" s="93"/>
      <c r="M105" s="93"/>
      <c r="N105" s="84"/>
    </row>
    <row r="106" spans="1:14" ht="30" x14ac:dyDescent="0.25">
      <c r="A106" s="1154"/>
      <c r="B106" s="1154"/>
      <c r="C106" s="1154"/>
      <c r="D106" s="1154"/>
      <c r="E106" s="1154"/>
      <c r="F106" s="1154"/>
      <c r="G106" s="93" t="s">
        <v>1239</v>
      </c>
      <c r="H106" s="93"/>
      <c r="I106" s="93"/>
      <c r="J106" s="93" t="s">
        <v>1240</v>
      </c>
      <c r="K106" s="93"/>
      <c r="L106" s="93"/>
      <c r="M106" s="93"/>
      <c r="N106" s="84"/>
    </row>
    <row r="107" spans="1:14" ht="45" x14ac:dyDescent="0.25">
      <c r="A107" s="1155"/>
      <c r="B107" s="1155"/>
      <c r="C107" s="1155"/>
      <c r="D107" s="1155"/>
      <c r="E107" s="1155"/>
      <c r="F107" s="1155"/>
      <c r="G107" s="93" t="s">
        <v>1241</v>
      </c>
      <c r="H107" s="93" t="s">
        <v>74</v>
      </c>
      <c r="I107" s="93"/>
      <c r="J107" s="93" t="s">
        <v>1242</v>
      </c>
      <c r="K107" s="384" t="s">
        <v>2202</v>
      </c>
      <c r="L107" s="114">
        <v>0.5</v>
      </c>
      <c r="M107" s="384" t="s">
        <v>2203</v>
      </c>
      <c r="N107" s="480" t="s">
        <v>2204</v>
      </c>
    </row>
    <row r="108" spans="1:14" ht="60" x14ac:dyDescent="0.25">
      <c r="A108" s="79">
        <v>3</v>
      </c>
      <c r="B108" s="84" t="s">
        <v>1243</v>
      </c>
      <c r="C108" s="79"/>
      <c r="D108" s="79" t="s">
        <v>74</v>
      </c>
      <c r="E108" s="79"/>
      <c r="F108" s="79"/>
      <c r="G108" s="93" t="s">
        <v>1244</v>
      </c>
      <c r="H108" s="93" t="s">
        <v>74</v>
      </c>
      <c r="I108" s="93"/>
      <c r="J108" s="93" t="s">
        <v>1245</v>
      </c>
      <c r="K108" s="93" t="s">
        <v>1246</v>
      </c>
      <c r="L108" s="114">
        <v>0.8</v>
      </c>
      <c r="M108" s="93" t="s">
        <v>1247</v>
      </c>
      <c r="N108" s="84" t="s">
        <v>1248</v>
      </c>
    </row>
    <row r="110" spans="1:14" x14ac:dyDescent="0.25">
      <c r="A110" s="1172" t="s">
        <v>60</v>
      </c>
      <c r="B110" s="1172"/>
      <c r="C110" s="1173" t="s">
        <v>891</v>
      </c>
      <c r="D110" s="1173"/>
      <c r="E110" s="1173"/>
      <c r="F110" s="1173"/>
    </row>
    <row r="112" spans="1:14" x14ac:dyDescent="0.25">
      <c r="A112" s="71"/>
      <c r="C112" s="1174" t="s">
        <v>262</v>
      </c>
      <c r="D112" s="1174"/>
      <c r="E112" s="1174"/>
      <c r="F112" s="1174"/>
      <c r="G112" s="1175" t="s">
        <v>263</v>
      </c>
      <c r="H112" s="1175"/>
      <c r="I112" s="1175"/>
      <c r="J112" s="1175"/>
      <c r="K112" s="1176" t="s">
        <v>264</v>
      </c>
      <c r="L112" s="1176"/>
      <c r="M112" s="1176"/>
      <c r="N112" s="1176"/>
    </row>
    <row r="113" spans="1:14" x14ac:dyDescent="0.25">
      <c r="A113" s="1167" t="s">
        <v>119</v>
      </c>
      <c r="B113" s="1167" t="s">
        <v>265</v>
      </c>
      <c r="C113" s="1170" t="s">
        <v>266</v>
      </c>
      <c r="D113" s="1170"/>
      <c r="E113" s="1169" t="s">
        <v>267</v>
      </c>
      <c r="F113" s="1170" t="s">
        <v>268</v>
      </c>
      <c r="G113" s="1165" t="s">
        <v>269</v>
      </c>
      <c r="H113" s="1165" t="s">
        <v>270</v>
      </c>
      <c r="I113" s="1165"/>
      <c r="J113" s="1165" t="s">
        <v>271</v>
      </c>
      <c r="K113" s="73" t="s">
        <v>272</v>
      </c>
      <c r="L113" s="1162" t="s">
        <v>273</v>
      </c>
      <c r="M113" s="1162" t="s">
        <v>274</v>
      </c>
      <c r="N113" s="1162" t="s">
        <v>275</v>
      </c>
    </row>
    <row r="114" spans="1:14" x14ac:dyDescent="0.25">
      <c r="A114" s="1168"/>
      <c r="B114" s="1168"/>
      <c r="C114" s="74" t="s">
        <v>276</v>
      </c>
      <c r="D114" s="74" t="s">
        <v>277</v>
      </c>
      <c r="E114" s="1169"/>
      <c r="F114" s="1171"/>
      <c r="G114" s="1166"/>
      <c r="H114" s="75" t="s">
        <v>276</v>
      </c>
      <c r="I114" s="75" t="s">
        <v>277</v>
      </c>
      <c r="J114" s="1166"/>
      <c r="K114" s="73" t="s">
        <v>278</v>
      </c>
      <c r="L114" s="1162"/>
      <c r="M114" s="1162"/>
      <c r="N114" s="1162"/>
    </row>
    <row r="115" spans="1:14" ht="75" x14ac:dyDescent="0.25">
      <c r="A115" s="1150">
        <v>1</v>
      </c>
      <c r="B115" s="1153" t="s">
        <v>1249</v>
      </c>
      <c r="C115" s="1150"/>
      <c r="D115" s="1150" t="s">
        <v>74</v>
      </c>
      <c r="E115" s="1153" t="s">
        <v>1250</v>
      </c>
      <c r="F115" s="1150" t="s">
        <v>1251</v>
      </c>
      <c r="G115" s="84" t="s">
        <v>1252</v>
      </c>
      <c r="H115" s="79" t="s">
        <v>74</v>
      </c>
      <c r="I115" s="254"/>
      <c r="J115" s="78" t="s">
        <v>1253</v>
      </c>
      <c r="K115" s="84" t="s">
        <v>1254</v>
      </c>
      <c r="L115" s="157">
        <v>1</v>
      </c>
      <c r="M115" s="439" t="s">
        <v>2205</v>
      </c>
      <c r="N115" s="78" t="s">
        <v>1255</v>
      </c>
    </row>
    <row r="116" spans="1:14" ht="75" x14ac:dyDescent="0.25">
      <c r="A116" s="1151"/>
      <c r="B116" s="1154"/>
      <c r="C116" s="1151"/>
      <c r="D116" s="1151"/>
      <c r="E116" s="1154"/>
      <c r="F116" s="1151"/>
      <c r="G116" s="84" t="s">
        <v>1256</v>
      </c>
      <c r="H116" s="79" t="s">
        <v>74</v>
      </c>
      <c r="I116" s="254"/>
      <c r="J116" s="47" t="s">
        <v>2206</v>
      </c>
      <c r="K116" s="274" t="s">
        <v>1257</v>
      </c>
      <c r="L116" s="157">
        <v>1</v>
      </c>
      <c r="M116" s="158" t="s">
        <v>1258</v>
      </c>
      <c r="N116" s="158" t="s">
        <v>1259</v>
      </c>
    </row>
    <row r="117" spans="1:14" ht="105" x14ac:dyDescent="0.25">
      <c r="A117" s="1151"/>
      <c r="B117" s="1154"/>
      <c r="C117" s="1151"/>
      <c r="D117" s="1151"/>
      <c r="E117" s="1154"/>
      <c r="F117" s="1151"/>
      <c r="G117" s="1153" t="s">
        <v>1260</v>
      </c>
      <c r="H117" s="1150" t="s">
        <v>74</v>
      </c>
      <c r="I117" s="1150"/>
      <c r="J117" s="1196" t="s">
        <v>1261</v>
      </c>
      <c r="K117" s="274" t="s">
        <v>1262</v>
      </c>
      <c r="L117" s="157">
        <v>1</v>
      </c>
      <c r="M117" s="158" t="s">
        <v>1263</v>
      </c>
      <c r="N117" s="158" t="s">
        <v>1264</v>
      </c>
    </row>
    <row r="118" spans="1:14" ht="30" x14ac:dyDescent="0.25">
      <c r="A118" s="1151"/>
      <c r="B118" s="1154"/>
      <c r="C118" s="1151"/>
      <c r="D118" s="1151"/>
      <c r="E118" s="1154"/>
      <c r="F118" s="1151"/>
      <c r="G118" s="1155"/>
      <c r="H118" s="1152"/>
      <c r="I118" s="1152"/>
      <c r="J118" s="1161"/>
      <c r="K118" s="495" t="s">
        <v>2207</v>
      </c>
      <c r="L118" s="157">
        <v>1</v>
      </c>
      <c r="M118" s="158" t="s">
        <v>1265</v>
      </c>
      <c r="N118" s="78" t="s">
        <v>1266</v>
      </c>
    </row>
    <row r="119" spans="1:14" ht="60" x14ac:dyDescent="0.25">
      <c r="A119" s="1152"/>
      <c r="B119" s="1155"/>
      <c r="C119" s="1152"/>
      <c r="D119" s="1152"/>
      <c r="E119" s="1155"/>
      <c r="F119" s="1152"/>
      <c r="G119" s="84" t="s">
        <v>1267</v>
      </c>
      <c r="H119" s="79" t="s">
        <v>74</v>
      </c>
      <c r="I119" s="79"/>
      <c r="J119" s="158" t="s">
        <v>1268</v>
      </c>
      <c r="K119" s="274" t="s">
        <v>1269</v>
      </c>
      <c r="L119" s="157">
        <v>1</v>
      </c>
      <c r="M119" s="158" t="s">
        <v>1270</v>
      </c>
      <c r="N119" s="78" t="s">
        <v>1271</v>
      </c>
    </row>
    <row r="120" spans="1:14" ht="60" x14ac:dyDescent="0.25">
      <c r="A120" s="1150">
        <v>2</v>
      </c>
      <c r="B120" s="1153" t="s">
        <v>1043</v>
      </c>
      <c r="C120" s="1150"/>
      <c r="D120" s="1150" t="s">
        <v>74</v>
      </c>
      <c r="E120" s="1153" t="s">
        <v>1272</v>
      </c>
      <c r="F120" s="1150" t="s">
        <v>1251</v>
      </c>
      <c r="G120" s="274" t="s">
        <v>1273</v>
      </c>
      <c r="H120" s="79" t="s">
        <v>74</v>
      </c>
      <c r="I120" s="254"/>
      <c r="J120" s="78" t="s">
        <v>1274</v>
      </c>
      <c r="K120" s="274" t="s">
        <v>1275</v>
      </c>
      <c r="L120" s="157">
        <v>1</v>
      </c>
      <c r="M120" s="78" t="s">
        <v>1276</v>
      </c>
      <c r="N120" s="78" t="s">
        <v>1277</v>
      </c>
    </row>
    <row r="121" spans="1:14" ht="60" x14ac:dyDescent="0.25">
      <c r="A121" s="1151"/>
      <c r="B121" s="1154"/>
      <c r="C121" s="1151"/>
      <c r="D121" s="1151"/>
      <c r="E121" s="1154"/>
      <c r="F121" s="1151"/>
      <c r="G121" s="274" t="s">
        <v>1278</v>
      </c>
      <c r="H121" s="79" t="s">
        <v>74</v>
      </c>
      <c r="I121" s="254"/>
      <c r="J121" s="158" t="s">
        <v>1279</v>
      </c>
      <c r="K121" s="495" t="s">
        <v>2208</v>
      </c>
      <c r="L121" s="157">
        <v>1</v>
      </c>
      <c r="M121" s="47" t="s">
        <v>2209</v>
      </c>
      <c r="N121" s="78" t="s">
        <v>1280</v>
      </c>
    </row>
    <row r="122" spans="1:14" ht="30" x14ac:dyDescent="0.25">
      <c r="A122" s="1151"/>
      <c r="B122" s="1154"/>
      <c r="C122" s="1151"/>
      <c r="D122" s="1151"/>
      <c r="E122" s="1154"/>
      <c r="F122" s="1151"/>
      <c r="G122" s="274" t="s">
        <v>1281</v>
      </c>
      <c r="H122" s="79" t="s">
        <v>74</v>
      </c>
      <c r="I122" s="254"/>
      <c r="J122" s="78" t="s">
        <v>1282</v>
      </c>
      <c r="K122" s="274" t="s">
        <v>1283</v>
      </c>
      <c r="L122" s="157">
        <v>1</v>
      </c>
      <c r="M122" s="78" t="s">
        <v>1284</v>
      </c>
      <c r="N122" s="78" t="s">
        <v>1285</v>
      </c>
    </row>
    <row r="123" spans="1:14" ht="30" x14ac:dyDescent="0.25">
      <c r="A123" s="1152"/>
      <c r="B123" s="1155"/>
      <c r="C123" s="1152"/>
      <c r="D123" s="1152"/>
      <c r="E123" s="1155"/>
      <c r="F123" s="1152"/>
      <c r="G123" s="274" t="s">
        <v>1286</v>
      </c>
      <c r="H123" s="79" t="s">
        <v>74</v>
      </c>
      <c r="I123" s="254"/>
      <c r="J123" s="78" t="s">
        <v>1287</v>
      </c>
      <c r="K123" s="274" t="s">
        <v>1288</v>
      </c>
      <c r="L123" s="157">
        <v>1</v>
      </c>
      <c r="M123" s="78" t="s">
        <v>1289</v>
      </c>
      <c r="N123" s="78" t="s">
        <v>1290</v>
      </c>
    </row>
    <row r="124" spans="1:14" ht="135" x14ac:dyDescent="0.25">
      <c r="A124" s="79">
        <v>3</v>
      </c>
      <c r="B124" s="84" t="s">
        <v>1291</v>
      </c>
      <c r="C124" s="79"/>
      <c r="D124" s="79" t="s">
        <v>74</v>
      </c>
      <c r="E124" s="84" t="s">
        <v>1292</v>
      </c>
      <c r="F124" s="79" t="s">
        <v>1251</v>
      </c>
      <c r="G124" s="79" t="s">
        <v>1251</v>
      </c>
      <c r="H124" s="79" t="s">
        <v>1251</v>
      </c>
      <c r="I124" s="79" t="s">
        <v>1251</v>
      </c>
      <c r="J124" s="79" t="s">
        <v>1251</v>
      </c>
      <c r="K124" s="274" t="s">
        <v>1293</v>
      </c>
      <c r="L124" s="157">
        <v>1</v>
      </c>
      <c r="M124" s="158" t="s">
        <v>1294</v>
      </c>
      <c r="N124" s="78" t="s">
        <v>1295</v>
      </c>
    </row>
    <row r="125" spans="1:14" ht="45" x14ac:dyDescent="0.25">
      <c r="A125" s="1150">
        <v>4</v>
      </c>
      <c r="B125" s="1153" t="s">
        <v>1193</v>
      </c>
      <c r="C125" s="1150"/>
      <c r="D125" s="1150" t="s">
        <v>74</v>
      </c>
      <c r="E125" s="1153" t="s">
        <v>1296</v>
      </c>
      <c r="F125" s="1150" t="s">
        <v>1251</v>
      </c>
      <c r="G125" s="274" t="s">
        <v>1194</v>
      </c>
      <c r="H125" s="79" t="s">
        <v>74</v>
      </c>
      <c r="I125" s="79"/>
      <c r="J125" s="158" t="s">
        <v>1297</v>
      </c>
      <c r="K125" s="274" t="s">
        <v>1298</v>
      </c>
      <c r="L125" s="157">
        <v>1</v>
      </c>
      <c r="M125" s="158" t="s">
        <v>1299</v>
      </c>
      <c r="N125" s="78" t="s">
        <v>1300</v>
      </c>
    </row>
    <row r="126" spans="1:14" ht="30" x14ac:dyDescent="0.25">
      <c r="A126" s="1151"/>
      <c r="B126" s="1154"/>
      <c r="C126" s="1151"/>
      <c r="D126" s="1151"/>
      <c r="E126" s="1154"/>
      <c r="F126" s="1151"/>
      <c r="G126" s="274" t="s">
        <v>1301</v>
      </c>
      <c r="H126" s="79" t="s">
        <v>74</v>
      </c>
      <c r="I126" s="79"/>
      <c r="J126" s="158" t="s">
        <v>1302</v>
      </c>
      <c r="K126" s="274" t="s">
        <v>1303</v>
      </c>
      <c r="L126" s="157">
        <v>1</v>
      </c>
      <c r="M126" s="158" t="s">
        <v>1304</v>
      </c>
      <c r="N126" s="78" t="s">
        <v>1305</v>
      </c>
    </row>
    <row r="127" spans="1:14" ht="30" x14ac:dyDescent="0.25">
      <c r="A127" s="1152"/>
      <c r="B127" s="1155"/>
      <c r="C127" s="1152"/>
      <c r="D127" s="1152"/>
      <c r="E127" s="1155"/>
      <c r="F127" s="1152"/>
      <c r="G127" s="274" t="s">
        <v>1306</v>
      </c>
      <c r="H127" s="79" t="s">
        <v>74</v>
      </c>
      <c r="I127" s="254"/>
      <c r="J127" s="78" t="s">
        <v>1307</v>
      </c>
      <c r="K127" s="495" t="s">
        <v>2210</v>
      </c>
      <c r="L127" s="157">
        <v>1</v>
      </c>
      <c r="M127" s="78" t="s">
        <v>1308</v>
      </c>
      <c r="N127" s="78" t="s">
        <v>1309</v>
      </c>
    </row>
  </sheetData>
  <mergeCells count="221">
    <mergeCell ref="A5:B5"/>
    <mergeCell ref="C5:F5"/>
    <mergeCell ref="C7:F7"/>
    <mergeCell ref="G7:J7"/>
    <mergeCell ref="K7:N7"/>
    <mergeCell ref="A18:A29"/>
    <mergeCell ref="B18:B29"/>
    <mergeCell ref="E18:E29"/>
    <mergeCell ref="C18:C29"/>
    <mergeCell ref="N8:N9"/>
    <mergeCell ref="A10:A17"/>
    <mergeCell ref="B10:B17"/>
    <mergeCell ref="E10:E17"/>
    <mergeCell ref="C10:C17"/>
    <mergeCell ref="F10:F17"/>
    <mergeCell ref="K10:K11"/>
    <mergeCell ref="L10:L11"/>
    <mergeCell ref="M10:M11"/>
    <mergeCell ref="N10:N11"/>
    <mergeCell ref="G8:G9"/>
    <mergeCell ref="H8:I8"/>
    <mergeCell ref="J8:J9"/>
    <mergeCell ref="L8:L9"/>
    <mergeCell ref="M8:M9"/>
    <mergeCell ref="A8:A9"/>
    <mergeCell ref="B8:B9"/>
    <mergeCell ref="E8:E9"/>
    <mergeCell ref="F18:F29"/>
    <mergeCell ref="G20:G21"/>
    <mergeCell ref="H20:H21"/>
    <mergeCell ref="I20:I21"/>
    <mergeCell ref="J20:J21"/>
    <mergeCell ref="G27:G28"/>
    <mergeCell ref="H27:H28"/>
    <mergeCell ref="I27:I28"/>
    <mergeCell ref="J27:J28"/>
    <mergeCell ref="D10:D17"/>
    <mergeCell ref="D18:D29"/>
    <mergeCell ref="C8:D8"/>
    <mergeCell ref="F8:F9"/>
    <mergeCell ref="A37:A40"/>
    <mergeCell ref="B37:B40"/>
    <mergeCell ref="E37:E40"/>
    <mergeCell ref="C37:C40"/>
    <mergeCell ref="F30:F36"/>
    <mergeCell ref="G32:G33"/>
    <mergeCell ref="H32:H33"/>
    <mergeCell ref="I32:I33"/>
    <mergeCell ref="J32:J33"/>
    <mergeCell ref="A30:A36"/>
    <mergeCell ref="B30:B36"/>
    <mergeCell ref="E30:E36"/>
    <mergeCell ref="C30:C36"/>
    <mergeCell ref="D30:D36"/>
    <mergeCell ref="F37:F40"/>
    <mergeCell ref="C48:C51"/>
    <mergeCell ref="D48:D51"/>
    <mergeCell ref="D52:D53"/>
    <mergeCell ref="F41:F46"/>
    <mergeCell ref="K41:K42"/>
    <mergeCell ref="L41:L42"/>
    <mergeCell ref="M41:M42"/>
    <mergeCell ref="D37:D40"/>
    <mergeCell ref="N41:N42"/>
    <mergeCell ref="G43:G44"/>
    <mergeCell ref="H43:H44"/>
    <mergeCell ref="I43:I44"/>
    <mergeCell ref="J43:J44"/>
    <mergeCell ref="D41:D46"/>
    <mergeCell ref="N39:N40"/>
    <mergeCell ref="K39:K40"/>
    <mergeCell ref="L39:L40"/>
    <mergeCell ref="M39:M40"/>
    <mergeCell ref="A41:A46"/>
    <mergeCell ref="B41:B46"/>
    <mergeCell ref="E41:E46"/>
    <mergeCell ref="C41:C46"/>
    <mergeCell ref="F54:F55"/>
    <mergeCell ref="A56:A57"/>
    <mergeCell ref="B56:B57"/>
    <mergeCell ref="E56:E57"/>
    <mergeCell ref="C56:C57"/>
    <mergeCell ref="F56:F57"/>
    <mergeCell ref="A54:A55"/>
    <mergeCell ref="B54:B55"/>
    <mergeCell ref="E54:E55"/>
    <mergeCell ref="C54:C55"/>
    <mergeCell ref="D54:D55"/>
    <mergeCell ref="F48:F51"/>
    <mergeCell ref="A52:A53"/>
    <mergeCell ref="B52:B53"/>
    <mergeCell ref="E52:E53"/>
    <mergeCell ref="C52:C53"/>
    <mergeCell ref="F52:F53"/>
    <mergeCell ref="A48:A51"/>
    <mergeCell ref="B48:B51"/>
    <mergeCell ref="E48:E51"/>
    <mergeCell ref="G56:G57"/>
    <mergeCell ref="H56:H57"/>
    <mergeCell ref="I56:I57"/>
    <mergeCell ref="J56:J57"/>
    <mergeCell ref="A58:A59"/>
    <mergeCell ref="B58:B59"/>
    <mergeCell ref="E58:E59"/>
    <mergeCell ref="C58:C59"/>
    <mergeCell ref="F58:F59"/>
    <mergeCell ref="D56:D57"/>
    <mergeCell ref="D58:D59"/>
    <mergeCell ref="A68:B68"/>
    <mergeCell ref="C68:F68"/>
    <mergeCell ref="C70:F70"/>
    <mergeCell ref="G70:J70"/>
    <mergeCell ref="K70:N70"/>
    <mergeCell ref="A71:A72"/>
    <mergeCell ref="B71:B72"/>
    <mergeCell ref="C71:D71"/>
    <mergeCell ref="E71:E72"/>
    <mergeCell ref="F71:F72"/>
    <mergeCell ref="G71:G72"/>
    <mergeCell ref="H71:I71"/>
    <mergeCell ref="J71:J72"/>
    <mergeCell ref="L71:L72"/>
    <mergeCell ref="M71:M72"/>
    <mergeCell ref="N71:N72"/>
    <mergeCell ref="A73:A75"/>
    <mergeCell ref="B73:B75"/>
    <mergeCell ref="C73:C75"/>
    <mergeCell ref="D73:D75"/>
    <mergeCell ref="E73:E75"/>
    <mergeCell ref="F73:F75"/>
    <mergeCell ref="A78:B78"/>
    <mergeCell ref="C78:F78"/>
    <mergeCell ref="C80:F80"/>
    <mergeCell ref="G80:J80"/>
    <mergeCell ref="K80:N80"/>
    <mergeCell ref="A81:A82"/>
    <mergeCell ref="B81:B82"/>
    <mergeCell ref="C81:D81"/>
    <mergeCell ref="E81:E82"/>
    <mergeCell ref="F81:F82"/>
    <mergeCell ref="G81:G82"/>
    <mergeCell ref="H81:I81"/>
    <mergeCell ref="J81:J82"/>
    <mergeCell ref="L81:L82"/>
    <mergeCell ref="M81:M82"/>
    <mergeCell ref="N81:N82"/>
    <mergeCell ref="J91:J92"/>
    <mergeCell ref="L91:L92"/>
    <mergeCell ref="M91:M92"/>
    <mergeCell ref="N91:N92"/>
    <mergeCell ref="A88:B88"/>
    <mergeCell ref="C88:F88"/>
    <mergeCell ref="G84:G86"/>
    <mergeCell ref="A84:A86"/>
    <mergeCell ref="B84:B86"/>
    <mergeCell ref="C84:C86"/>
    <mergeCell ref="D84:D86"/>
    <mergeCell ref="E84:E86"/>
    <mergeCell ref="F84:F86"/>
    <mergeCell ref="A110:B110"/>
    <mergeCell ref="C110:F110"/>
    <mergeCell ref="C112:F112"/>
    <mergeCell ref="G112:J112"/>
    <mergeCell ref="K112:N112"/>
    <mergeCell ref="A113:A114"/>
    <mergeCell ref="B113:B114"/>
    <mergeCell ref="C113:D113"/>
    <mergeCell ref="E113:E114"/>
    <mergeCell ref="F113:F114"/>
    <mergeCell ref="G113:G114"/>
    <mergeCell ref="H113:I113"/>
    <mergeCell ref="J113:J114"/>
    <mergeCell ref="L113:L114"/>
    <mergeCell ref="M113:M114"/>
    <mergeCell ref="N113:N114"/>
    <mergeCell ref="J117:J118"/>
    <mergeCell ref="A120:A123"/>
    <mergeCell ref="B120:B123"/>
    <mergeCell ref="C120:C123"/>
    <mergeCell ref="D120:D123"/>
    <mergeCell ref="E120:E123"/>
    <mergeCell ref="F120:F123"/>
    <mergeCell ref="A125:A127"/>
    <mergeCell ref="B125:B127"/>
    <mergeCell ref="C125:C127"/>
    <mergeCell ref="D125:D127"/>
    <mergeCell ref="E125:E127"/>
    <mergeCell ref="F125:F127"/>
    <mergeCell ref="A115:A119"/>
    <mergeCell ref="B115:B119"/>
    <mergeCell ref="C115:C119"/>
    <mergeCell ref="D115:D119"/>
    <mergeCell ref="E115:E119"/>
    <mergeCell ref="F115:F119"/>
    <mergeCell ref="G117:G118"/>
    <mergeCell ref="H117:H118"/>
    <mergeCell ref="I117:I118"/>
    <mergeCell ref="A1:N1"/>
    <mergeCell ref="A2:N2"/>
    <mergeCell ref="A93:A100"/>
    <mergeCell ref="B93:B100"/>
    <mergeCell ref="C93:C100"/>
    <mergeCell ref="D93:D100"/>
    <mergeCell ref="E93:E100"/>
    <mergeCell ref="F93:F100"/>
    <mergeCell ref="A101:A107"/>
    <mergeCell ref="B101:B107"/>
    <mergeCell ref="C101:C107"/>
    <mergeCell ref="D101:D107"/>
    <mergeCell ref="E101:E107"/>
    <mergeCell ref="F101:F107"/>
    <mergeCell ref="C90:F90"/>
    <mergeCell ref="G90:J90"/>
    <mergeCell ref="K90:N90"/>
    <mergeCell ref="A91:A92"/>
    <mergeCell ref="B91:B92"/>
    <mergeCell ref="C91:D91"/>
    <mergeCell ref="E91:E92"/>
    <mergeCell ref="F91:F92"/>
    <mergeCell ref="G91:G92"/>
    <mergeCell ref="H91:I91"/>
  </mergeCells>
  <conditionalFormatting sqref="K10:K59 K73:K75 K83:K86 K95:K108 K115:K127">
    <cfRule type="duplicateValues" dxfId="0" priority="1"/>
  </conditionalFormatting>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63"/>
  <sheetViews>
    <sheetView showGridLines="0" zoomScale="70" zoomScaleNormal="70" workbookViewId="0">
      <selection activeCell="A3" sqref="A3:XFD4"/>
    </sheetView>
  </sheetViews>
  <sheetFormatPr baseColWidth="10" defaultColWidth="11.42578125" defaultRowHeight="39.75" customHeight="1" x14ac:dyDescent="0.25"/>
  <cols>
    <col min="1" max="1" width="5.140625" style="188" customWidth="1"/>
    <col min="2" max="2" width="19.5703125" style="188" customWidth="1"/>
    <col min="3" max="3" width="9.28515625" style="188" customWidth="1"/>
    <col min="4" max="4" width="9.85546875" style="188" customWidth="1"/>
    <col min="5" max="5" width="26.28515625" style="188" customWidth="1"/>
    <col min="6" max="6" width="29" style="188" customWidth="1"/>
    <col min="7" max="7" width="39" style="186" customWidth="1"/>
    <col min="8" max="8" width="10" style="187" customWidth="1"/>
    <col min="9" max="9" width="10" style="188" customWidth="1"/>
    <col min="10" max="10" width="39" style="186" customWidth="1"/>
    <col min="11" max="11" width="45" style="186" customWidth="1"/>
    <col min="12" max="12" width="14" style="134" customWidth="1"/>
    <col min="13" max="13" width="61.42578125" style="186" customWidth="1"/>
    <col min="14" max="14" width="35.140625" style="186" customWidth="1"/>
    <col min="15" max="16384" width="11.42578125" style="188"/>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3" spans="1:14" ht="15" x14ac:dyDescent="0.25"/>
    <row r="4" spans="1:14" ht="15" x14ac:dyDescent="0.25"/>
    <row r="5" spans="1:14" ht="39.75" customHeight="1" x14ac:dyDescent="0.25">
      <c r="A5" s="1172" t="s">
        <v>60</v>
      </c>
      <c r="B5" s="1172"/>
      <c r="C5" s="1173" t="s">
        <v>1310</v>
      </c>
      <c r="D5" s="1173"/>
      <c r="E5" s="1173"/>
      <c r="F5" s="1173"/>
    </row>
    <row r="7" spans="1:14" ht="39.75" customHeight="1" x14ac:dyDescent="0.25">
      <c r="A7" s="71"/>
      <c r="B7" s="71"/>
      <c r="C7" s="1174" t="s">
        <v>262</v>
      </c>
      <c r="D7" s="1174"/>
      <c r="E7" s="1174"/>
      <c r="F7" s="1174"/>
      <c r="G7" s="1175" t="s">
        <v>263</v>
      </c>
      <c r="H7" s="1175"/>
      <c r="I7" s="1175"/>
      <c r="J7" s="1175"/>
      <c r="K7" s="1176" t="s">
        <v>264</v>
      </c>
      <c r="L7" s="1176"/>
      <c r="M7" s="1176"/>
      <c r="N7" s="1176"/>
    </row>
    <row r="8" spans="1:14" ht="24" customHeight="1" x14ac:dyDescent="0.25">
      <c r="A8" s="1167" t="s">
        <v>119</v>
      </c>
      <c r="B8" s="1169" t="s">
        <v>265</v>
      </c>
      <c r="C8" s="1170" t="s">
        <v>266</v>
      </c>
      <c r="D8" s="1170"/>
      <c r="E8" s="1169" t="s">
        <v>267</v>
      </c>
      <c r="F8" s="1170" t="s">
        <v>268</v>
      </c>
      <c r="G8" s="1165" t="s">
        <v>269</v>
      </c>
      <c r="H8" s="1165" t="s">
        <v>270</v>
      </c>
      <c r="I8" s="1165"/>
      <c r="J8" s="1165" t="s">
        <v>271</v>
      </c>
      <c r="K8" s="73" t="s">
        <v>272</v>
      </c>
      <c r="L8" s="1162" t="s">
        <v>273</v>
      </c>
      <c r="M8" s="1162" t="s">
        <v>274</v>
      </c>
      <c r="N8" s="1162" t="s">
        <v>275</v>
      </c>
    </row>
    <row r="9" spans="1:14" ht="22.15" customHeight="1" x14ac:dyDescent="0.25">
      <c r="A9" s="1168"/>
      <c r="B9" s="1169"/>
      <c r="C9" s="74" t="s">
        <v>276</v>
      </c>
      <c r="D9" s="74" t="s">
        <v>277</v>
      </c>
      <c r="E9" s="1169"/>
      <c r="F9" s="1171"/>
      <c r="G9" s="1166"/>
      <c r="H9" s="75" t="s">
        <v>276</v>
      </c>
      <c r="I9" s="75" t="s">
        <v>277</v>
      </c>
      <c r="J9" s="1166"/>
      <c r="K9" s="73" t="s">
        <v>278</v>
      </c>
      <c r="L9" s="1162"/>
      <c r="M9" s="1162"/>
      <c r="N9" s="1200"/>
    </row>
    <row r="10" spans="1:14" ht="39.75" customHeight="1" x14ac:dyDescent="0.25">
      <c r="A10" s="1153">
        <v>1</v>
      </c>
      <c r="B10" s="1153" t="s">
        <v>1311</v>
      </c>
      <c r="C10" s="1153"/>
      <c r="D10" s="1153" t="s">
        <v>74</v>
      </c>
      <c r="E10" s="1153"/>
      <c r="F10" s="1153"/>
      <c r="G10" s="93" t="s">
        <v>1312</v>
      </c>
      <c r="H10" s="79" t="s">
        <v>74</v>
      </c>
      <c r="I10" s="79"/>
      <c r="J10" s="189" t="s">
        <v>1313</v>
      </c>
      <c r="K10" s="84" t="s">
        <v>1314</v>
      </c>
      <c r="L10" s="94">
        <v>1</v>
      </c>
      <c r="M10" s="194" t="s">
        <v>1315</v>
      </c>
      <c r="N10" s="190" t="s">
        <v>1316</v>
      </c>
    </row>
    <row r="11" spans="1:14" ht="75" x14ac:dyDescent="0.25">
      <c r="A11" s="1154"/>
      <c r="B11" s="1154"/>
      <c r="C11" s="1154"/>
      <c r="D11" s="1154"/>
      <c r="E11" s="1154"/>
      <c r="F11" s="1154"/>
      <c r="G11" s="384" t="s">
        <v>2222</v>
      </c>
      <c r="H11" s="79" t="s">
        <v>74</v>
      </c>
      <c r="I11" s="79"/>
      <c r="J11" s="189" t="s">
        <v>1313</v>
      </c>
      <c r="K11" s="84"/>
      <c r="L11" s="94"/>
      <c r="M11" s="84"/>
      <c r="N11" s="81"/>
    </row>
    <row r="12" spans="1:14" ht="60" x14ac:dyDescent="0.25">
      <c r="A12" s="1154"/>
      <c r="B12" s="1154"/>
      <c r="C12" s="1154"/>
      <c r="D12" s="1154"/>
      <c r="E12" s="1154"/>
      <c r="F12" s="1154"/>
      <c r="G12" s="384" t="s">
        <v>2219</v>
      </c>
      <c r="H12" s="79" t="s">
        <v>74</v>
      </c>
      <c r="I12" s="79"/>
      <c r="J12" s="189" t="s">
        <v>1313</v>
      </c>
      <c r="K12" s="84"/>
      <c r="L12" s="94"/>
      <c r="M12" s="84"/>
      <c r="N12" s="84"/>
    </row>
    <row r="13" spans="1:14" ht="39.75" customHeight="1" x14ac:dyDescent="0.25">
      <c r="A13" s="1154"/>
      <c r="B13" s="1154"/>
      <c r="C13" s="1154"/>
      <c r="D13" s="1154"/>
      <c r="E13" s="1154"/>
      <c r="F13" s="1154"/>
      <c r="G13" s="84" t="s">
        <v>1317</v>
      </c>
      <c r="H13" s="79" t="s">
        <v>74</v>
      </c>
      <c r="I13" s="79"/>
      <c r="J13" s="189" t="s">
        <v>1313</v>
      </c>
      <c r="K13" s="84"/>
      <c r="L13" s="94"/>
      <c r="M13" s="84"/>
      <c r="N13" s="84"/>
    </row>
    <row r="14" spans="1:14" ht="60" x14ac:dyDescent="0.25">
      <c r="A14" s="1155"/>
      <c r="B14" s="1155"/>
      <c r="C14" s="1155"/>
      <c r="D14" s="1155"/>
      <c r="E14" s="1155"/>
      <c r="F14" s="1155"/>
      <c r="G14" s="84" t="s">
        <v>1318</v>
      </c>
      <c r="H14" s="79" t="s">
        <v>74</v>
      </c>
      <c r="I14" s="79"/>
      <c r="J14" s="189" t="s">
        <v>1313</v>
      </c>
      <c r="K14" s="84"/>
      <c r="L14" s="94"/>
      <c r="M14" s="84"/>
      <c r="N14" s="80"/>
    </row>
    <row r="15" spans="1:14" ht="66.75" customHeight="1" x14ac:dyDescent="0.25">
      <c r="A15" s="1153">
        <v>2</v>
      </c>
      <c r="B15" s="1153" t="s">
        <v>1319</v>
      </c>
      <c r="C15" s="1153"/>
      <c r="D15" s="1153" t="s">
        <v>74</v>
      </c>
      <c r="E15" s="1153"/>
      <c r="F15" s="1153"/>
      <c r="G15" s="84" t="s">
        <v>1320</v>
      </c>
      <c r="H15" s="79" t="s">
        <v>74</v>
      </c>
      <c r="I15" s="79"/>
      <c r="J15" s="189" t="s">
        <v>1313</v>
      </c>
      <c r="K15" s="183" t="s">
        <v>1321</v>
      </c>
      <c r="L15" s="94">
        <v>1</v>
      </c>
      <c r="M15" s="499" t="s">
        <v>2223</v>
      </c>
      <c r="N15" s="190" t="s">
        <v>1322</v>
      </c>
    </row>
    <row r="16" spans="1:14" ht="39.75" customHeight="1" x14ac:dyDescent="0.25">
      <c r="A16" s="1154"/>
      <c r="B16" s="1154"/>
      <c r="C16" s="1154"/>
      <c r="D16" s="1154"/>
      <c r="E16" s="1154"/>
      <c r="F16" s="1154"/>
      <c r="G16" s="84" t="s">
        <v>1323</v>
      </c>
      <c r="H16" s="79" t="s">
        <v>74</v>
      </c>
      <c r="I16" s="79"/>
      <c r="J16" s="189" t="s">
        <v>1313</v>
      </c>
      <c r="K16" s="84" t="s">
        <v>1324</v>
      </c>
      <c r="L16" s="94">
        <v>1</v>
      </c>
      <c r="M16" s="194" t="s">
        <v>1325</v>
      </c>
      <c r="N16" s="190" t="s">
        <v>1326</v>
      </c>
    </row>
    <row r="17" spans="1:14" ht="60" x14ac:dyDescent="0.25">
      <c r="A17" s="1154"/>
      <c r="B17" s="1154"/>
      <c r="C17" s="1154"/>
      <c r="D17" s="1154"/>
      <c r="E17" s="1154"/>
      <c r="F17" s="1154"/>
      <c r="G17" s="84" t="s">
        <v>1327</v>
      </c>
      <c r="H17" s="79" t="s">
        <v>74</v>
      </c>
      <c r="I17" s="79"/>
      <c r="J17" s="189" t="s">
        <v>1313</v>
      </c>
      <c r="K17" s="84"/>
      <c r="L17" s="94"/>
      <c r="M17" s="194"/>
      <c r="N17" s="141"/>
    </row>
    <row r="18" spans="1:14" ht="75" x14ac:dyDescent="0.25">
      <c r="A18" s="1155"/>
      <c r="B18" s="1155"/>
      <c r="C18" s="1155"/>
      <c r="D18" s="1155"/>
      <c r="E18" s="1155"/>
      <c r="F18" s="1155"/>
      <c r="G18" s="84" t="s">
        <v>1328</v>
      </c>
      <c r="H18" s="79" t="s">
        <v>74</v>
      </c>
      <c r="I18" s="79"/>
      <c r="J18" s="189" t="s">
        <v>1313</v>
      </c>
      <c r="K18" s="84"/>
      <c r="L18" s="94"/>
      <c r="M18" s="84"/>
      <c r="N18" s="81"/>
    </row>
    <row r="20" spans="1:14" ht="39.75" customHeight="1" x14ac:dyDescent="0.25">
      <c r="B20" s="391">
        <f>COUNTA(B10:B18)</f>
        <v>2</v>
      </c>
      <c r="C20" s="388"/>
      <c r="D20" s="388"/>
      <c r="E20" s="388"/>
      <c r="F20" s="388"/>
      <c r="G20" s="388"/>
      <c r="H20" s="388"/>
      <c r="I20" s="388"/>
      <c r="J20" s="388"/>
      <c r="K20" s="391">
        <f>COUNTA(K10:K18,K41)</f>
        <v>4</v>
      </c>
      <c r="L20" s="392">
        <f>AVERAGE(L10:L18,L41)</f>
        <v>1</v>
      </c>
    </row>
    <row r="21" spans="1:14" ht="39.75" customHeight="1" x14ac:dyDescent="0.25">
      <c r="B21" s="398" t="s">
        <v>2044</v>
      </c>
      <c r="C21" s="397"/>
      <c r="D21" s="397"/>
      <c r="E21" s="397"/>
      <c r="F21" s="397"/>
      <c r="G21" s="397"/>
      <c r="H21" s="397"/>
      <c r="I21" s="397"/>
      <c r="J21" s="397"/>
      <c r="K21" s="398" t="s">
        <v>2045</v>
      </c>
      <c r="L21" s="398" t="s">
        <v>2046</v>
      </c>
    </row>
    <row r="23" spans="1:14" ht="16.149999999999999" customHeight="1" x14ac:dyDescent="0.25">
      <c r="A23" s="1172" t="s">
        <v>60</v>
      </c>
      <c r="B23" s="1172"/>
      <c r="C23" s="1173" t="s">
        <v>838</v>
      </c>
      <c r="D23" s="1173"/>
      <c r="E23" s="1173"/>
      <c r="F23" s="1173"/>
    </row>
    <row r="25" spans="1:14" ht="39.75" customHeight="1" x14ac:dyDescent="0.25">
      <c r="A25" s="71"/>
      <c r="B25" s="71"/>
      <c r="C25" s="1174" t="s">
        <v>262</v>
      </c>
      <c r="D25" s="1174"/>
      <c r="E25" s="1174"/>
      <c r="F25" s="1174"/>
      <c r="G25" s="1175" t="s">
        <v>263</v>
      </c>
      <c r="H25" s="1175"/>
      <c r="I25" s="1175"/>
      <c r="J25" s="1175"/>
      <c r="K25" s="1176" t="s">
        <v>264</v>
      </c>
      <c r="L25" s="1176"/>
      <c r="M25" s="1176"/>
      <c r="N25" s="1176"/>
    </row>
    <row r="26" spans="1:14" ht="28.15" customHeight="1" x14ac:dyDescent="0.25">
      <c r="A26" s="1167" t="s">
        <v>119</v>
      </c>
      <c r="B26" s="1169" t="s">
        <v>265</v>
      </c>
      <c r="C26" s="1170" t="s">
        <v>266</v>
      </c>
      <c r="D26" s="1170"/>
      <c r="E26" s="1169" t="s">
        <v>267</v>
      </c>
      <c r="F26" s="1170" t="s">
        <v>268</v>
      </c>
      <c r="G26" s="1165" t="s">
        <v>269</v>
      </c>
      <c r="H26" s="1165" t="s">
        <v>270</v>
      </c>
      <c r="I26" s="1165"/>
      <c r="J26" s="1165" t="s">
        <v>271</v>
      </c>
      <c r="K26" s="73" t="s">
        <v>272</v>
      </c>
      <c r="L26" s="1162" t="s">
        <v>273</v>
      </c>
      <c r="M26" s="1162" t="s">
        <v>274</v>
      </c>
      <c r="N26" s="1162" t="s">
        <v>275</v>
      </c>
    </row>
    <row r="27" spans="1:14" ht="15" customHeight="1" x14ac:dyDescent="0.25">
      <c r="A27" s="1168"/>
      <c r="B27" s="1169"/>
      <c r="C27" s="74" t="s">
        <v>276</v>
      </c>
      <c r="D27" s="74" t="s">
        <v>277</v>
      </c>
      <c r="E27" s="1169"/>
      <c r="F27" s="1171"/>
      <c r="G27" s="1166"/>
      <c r="H27" s="75" t="s">
        <v>276</v>
      </c>
      <c r="I27" s="75" t="s">
        <v>277</v>
      </c>
      <c r="J27" s="1166"/>
      <c r="K27" s="73" t="s">
        <v>278</v>
      </c>
      <c r="L27" s="1162"/>
      <c r="M27" s="1162"/>
      <c r="N27" s="1162"/>
    </row>
    <row r="28" spans="1:14" ht="60" x14ac:dyDescent="0.25">
      <c r="A28" s="1466">
        <v>1</v>
      </c>
      <c r="B28" s="1429" t="s">
        <v>1329</v>
      </c>
      <c r="C28" s="1540" t="s">
        <v>839</v>
      </c>
      <c r="D28" s="1466" t="s">
        <v>74</v>
      </c>
      <c r="E28" s="1540" t="s">
        <v>839</v>
      </c>
      <c r="F28" s="1540" t="s">
        <v>839</v>
      </c>
      <c r="G28" s="497" t="s">
        <v>2213</v>
      </c>
      <c r="H28" s="208" t="s">
        <v>74</v>
      </c>
      <c r="I28" s="213" t="s">
        <v>839</v>
      </c>
      <c r="J28" s="206" t="s">
        <v>1330</v>
      </c>
      <c r="K28" s="84"/>
      <c r="L28" s="94"/>
      <c r="M28" s="84"/>
      <c r="N28" s="84"/>
    </row>
    <row r="29" spans="1:14" ht="39.75" customHeight="1" x14ac:dyDescent="0.25">
      <c r="A29" s="1467"/>
      <c r="B29" s="1514"/>
      <c r="C29" s="1539"/>
      <c r="D29" s="1467"/>
      <c r="E29" s="1539"/>
      <c r="F29" s="1539"/>
      <c r="G29" s="493" t="s">
        <v>2214</v>
      </c>
      <c r="H29" s="211" t="s">
        <v>74</v>
      </c>
      <c r="I29" s="214" t="s">
        <v>839</v>
      </c>
      <c r="J29" s="207" t="s">
        <v>1206</v>
      </c>
      <c r="K29" s="84"/>
      <c r="L29" s="94"/>
      <c r="M29" s="84"/>
      <c r="N29" s="84"/>
    </row>
    <row r="30" spans="1:14" ht="45" x14ac:dyDescent="0.25">
      <c r="A30" s="1513">
        <v>2</v>
      </c>
      <c r="B30" s="1409" t="s">
        <v>1319</v>
      </c>
      <c r="C30" s="1538" t="s">
        <v>839</v>
      </c>
      <c r="D30" s="1513" t="s">
        <v>74</v>
      </c>
      <c r="E30" s="1538" t="s">
        <v>839</v>
      </c>
      <c r="F30" s="1538" t="s">
        <v>839</v>
      </c>
      <c r="G30" s="220" t="s">
        <v>1331</v>
      </c>
      <c r="H30" s="211" t="s">
        <v>74</v>
      </c>
      <c r="I30" s="214" t="s">
        <v>839</v>
      </c>
      <c r="J30" s="207" t="s">
        <v>1332</v>
      </c>
      <c r="K30" s="84"/>
      <c r="L30" s="94"/>
      <c r="M30" s="84"/>
      <c r="N30" s="84"/>
    </row>
    <row r="31" spans="1:14" ht="39.75" customHeight="1" x14ac:dyDescent="0.25">
      <c r="A31" s="1467"/>
      <c r="B31" s="1514"/>
      <c r="C31" s="1539"/>
      <c r="D31" s="1467"/>
      <c r="E31" s="1539"/>
      <c r="F31" s="1539"/>
      <c r="G31" s="207" t="s">
        <v>1333</v>
      </c>
      <c r="H31" s="211" t="s">
        <v>74</v>
      </c>
      <c r="I31" s="214" t="s">
        <v>839</v>
      </c>
      <c r="J31" s="207" t="s">
        <v>1334</v>
      </c>
      <c r="K31" s="84"/>
      <c r="L31" s="94"/>
      <c r="M31" s="84"/>
      <c r="N31" s="84"/>
    </row>
    <row r="33" spans="1:14" ht="16.149999999999999" customHeight="1" x14ac:dyDescent="0.25">
      <c r="A33" s="1172" t="s">
        <v>60</v>
      </c>
      <c r="B33" s="1172"/>
      <c r="C33" s="1173" t="s">
        <v>667</v>
      </c>
      <c r="D33" s="1173"/>
      <c r="E33" s="1173"/>
      <c r="F33" s="1173"/>
    </row>
    <row r="35" spans="1:14" ht="39.75" customHeight="1" x14ac:dyDescent="0.25">
      <c r="A35" s="71"/>
      <c r="B35" s="71"/>
      <c r="C35" s="1174" t="s">
        <v>262</v>
      </c>
      <c r="D35" s="1174"/>
      <c r="E35" s="1174"/>
      <c r="F35" s="1174"/>
      <c r="G35" s="1175" t="s">
        <v>263</v>
      </c>
      <c r="H35" s="1175"/>
      <c r="I35" s="1175"/>
      <c r="J35" s="1175"/>
      <c r="K35" s="1176" t="s">
        <v>264</v>
      </c>
      <c r="L35" s="1176"/>
      <c r="M35" s="1176"/>
      <c r="N35" s="1176"/>
    </row>
    <row r="36" spans="1:14" ht="28.15" customHeight="1" x14ac:dyDescent="0.25">
      <c r="A36" s="1167" t="s">
        <v>119</v>
      </c>
      <c r="B36" s="1169" t="s">
        <v>265</v>
      </c>
      <c r="C36" s="1170" t="s">
        <v>266</v>
      </c>
      <c r="D36" s="1170"/>
      <c r="E36" s="1169" t="s">
        <v>267</v>
      </c>
      <c r="F36" s="1170" t="s">
        <v>268</v>
      </c>
      <c r="G36" s="1165" t="s">
        <v>269</v>
      </c>
      <c r="H36" s="1165" t="s">
        <v>270</v>
      </c>
      <c r="I36" s="1165"/>
      <c r="J36" s="1165" t="s">
        <v>271</v>
      </c>
      <c r="K36" s="73" t="s">
        <v>272</v>
      </c>
      <c r="L36" s="1162" t="s">
        <v>273</v>
      </c>
      <c r="M36" s="1162" t="s">
        <v>274</v>
      </c>
      <c r="N36" s="1162" t="s">
        <v>275</v>
      </c>
    </row>
    <row r="37" spans="1:14" ht="18" customHeight="1" x14ac:dyDescent="0.25">
      <c r="A37" s="1168"/>
      <c r="B37" s="1169"/>
      <c r="C37" s="74" t="s">
        <v>276</v>
      </c>
      <c r="D37" s="74" t="s">
        <v>277</v>
      </c>
      <c r="E37" s="1169"/>
      <c r="F37" s="1171"/>
      <c r="G37" s="1166"/>
      <c r="H37" s="75" t="s">
        <v>276</v>
      </c>
      <c r="I37" s="75" t="s">
        <v>277</v>
      </c>
      <c r="J37" s="1166"/>
      <c r="K37" s="73" t="s">
        <v>278</v>
      </c>
      <c r="L37" s="1162"/>
      <c r="M37" s="1162"/>
      <c r="N37" s="1200"/>
    </row>
    <row r="38" spans="1:14" ht="39.75" customHeight="1" x14ac:dyDescent="0.25">
      <c r="A38" s="1153">
        <v>1</v>
      </c>
      <c r="B38" s="1153" t="s">
        <v>1311</v>
      </c>
      <c r="C38" s="1153"/>
      <c r="D38" s="1153" t="s">
        <v>74</v>
      </c>
      <c r="E38" s="1153"/>
      <c r="F38" s="1153"/>
      <c r="G38" s="384" t="s">
        <v>2214</v>
      </c>
      <c r="H38" s="79" t="s">
        <v>74</v>
      </c>
      <c r="I38" s="79"/>
      <c r="J38" s="189" t="s">
        <v>1335</v>
      </c>
      <c r="K38" s="84"/>
      <c r="L38" s="94"/>
      <c r="M38" s="194"/>
      <c r="N38" s="190"/>
    </row>
    <row r="39" spans="1:14" ht="39.75" customHeight="1" x14ac:dyDescent="0.25">
      <c r="A39" s="1154"/>
      <c r="B39" s="1154"/>
      <c r="C39" s="1154"/>
      <c r="D39" s="1154"/>
      <c r="E39" s="1154"/>
      <c r="F39" s="1154"/>
      <c r="G39" s="84" t="s">
        <v>1318</v>
      </c>
      <c r="H39" s="79" t="s">
        <v>74</v>
      </c>
      <c r="I39" s="79"/>
      <c r="J39" s="189" t="s">
        <v>1336</v>
      </c>
      <c r="K39" s="84"/>
      <c r="L39" s="94"/>
      <c r="M39" s="84"/>
      <c r="N39" s="80"/>
    </row>
    <row r="40" spans="1:14" ht="39.75" customHeight="1" x14ac:dyDescent="0.25">
      <c r="A40" s="1154"/>
      <c r="B40" s="1154"/>
      <c r="C40" s="1154"/>
      <c r="D40" s="1154"/>
      <c r="E40" s="1154"/>
      <c r="F40" s="1154"/>
      <c r="G40" s="84" t="s">
        <v>1323</v>
      </c>
      <c r="H40" s="79" t="s">
        <v>74</v>
      </c>
      <c r="I40" s="79"/>
      <c r="J40" s="498" t="s">
        <v>2215</v>
      </c>
      <c r="K40" s="84" t="s">
        <v>1324</v>
      </c>
      <c r="L40" s="94">
        <v>1</v>
      </c>
      <c r="M40" s="194" t="s">
        <v>1337</v>
      </c>
      <c r="N40" s="498" t="s">
        <v>2215</v>
      </c>
    </row>
    <row r="41" spans="1:14" ht="39.75" customHeight="1" x14ac:dyDescent="0.25">
      <c r="A41" s="1155"/>
      <c r="B41" s="1155"/>
      <c r="C41" s="1155"/>
      <c r="D41" s="1155"/>
      <c r="E41" s="1155"/>
      <c r="F41" s="1155"/>
      <c r="G41" s="84" t="s">
        <v>1327</v>
      </c>
      <c r="H41" s="79" t="s">
        <v>74</v>
      </c>
      <c r="I41" s="79"/>
      <c r="J41" s="189" t="s">
        <v>1338</v>
      </c>
      <c r="K41" s="480" t="s">
        <v>2216</v>
      </c>
      <c r="L41" s="94">
        <v>1</v>
      </c>
      <c r="M41" s="194"/>
      <c r="N41" s="141"/>
    </row>
    <row r="43" spans="1:14" ht="16.149999999999999" customHeight="1" x14ac:dyDescent="0.25">
      <c r="A43" s="1172" t="s">
        <v>60</v>
      </c>
      <c r="B43" s="1172"/>
      <c r="C43" s="1173" t="s">
        <v>672</v>
      </c>
      <c r="D43" s="1173"/>
      <c r="E43" s="1173"/>
      <c r="F43" s="1173"/>
    </row>
    <row r="45" spans="1:14" ht="39.75" customHeight="1" x14ac:dyDescent="0.25">
      <c r="A45" s="71"/>
      <c r="B45" s="71"/>
      <c r="C45" s="1174" t="s">
        <v>262</v>
      </c>
      <c r="D45" s="1174"/>
      <c r="E45" s="1174"/>
      <c r="F45" s="1174"/>
      <c r="G45" s="1175" t="s">
        <v>263</v>
      </c>
      <c r="H45" s="1175"/>
      <c r="I45" s="1175"/>
      <c r="J45" s="1175"/>
      <c r="K45" s="1176" t="s">
        <v>264</v>
      </c>
      <c r="L45" s="1176"/>
      <c r="M45" s="1176"/>
      <c r="N45" s="1176"/>
    </row>
    <row r="46" spans="1:14" ht="39.75" customHeight="1" x14ac:dyDescent="0.25">
      <c r="A46" s="1167" t="s">
        <v>119</v>
      </c>
      <c r="B46" s="1169" t="s">
        <v>265</v>
      </c>
      <c r="C46" s="1170" t="s">
        <v>266</v>
      </c>
      <c r="D46" s="1170"/>
      <c r="E46" s="1169" t="s">
        <v>267</v>
      </c>
      <c r="F46" s="1170" t="s">
        <v>268</v>
      </c>
      <c r="G46" s="1165" t="s">
        <v>269</v>
      </c>
      <c r="H46" s="1165" t="s">
        <v>270</v>
      </c>
      <c r="I46" s="1165"/>
      <c r="J46" s="1165" t="s">
        <v>271</v>
      </c>
      <c r="K46" s="73" t="s">
        <v>272</v>
      </c>
      <c r="L46" s="1162" t="s">
        <v>273</v>
      </c>
      <c r="M46" s="1162" t="s">
        <v>274</v>
      </c>
      <c r="N46" s="1162" t="s">
        <v>275</v>
      </c>
    </row>
    <row r="47" spans="1:14" ht="39.75" customHeight="1" x14ac:dyDescent="0.25">
      <c r="A47" s="1168"/>
      <c r="B47" s="1169"/>
      <c r="C47" s="74" t="s">
        <v>276</v>
      </c>
      <c r="D47" s="74" t="s">
        <v>277</v>
      </c>
      <c r="E47" s="1169"/>
      <c r="F47" s="1171"/>
      <c r="G47" s="1166"/>
      <c r="H47" s="75" t="s">
        <v>276</v>
      </c>
      <c r="I47" s="75" t="s">
        <v>277</v>
      </c>
      <c r="J47" s="1166"/>
      <c r="K47" s="73" t="s">
        <v>278</v>
      </c>
      <c r="L47" s="1162"/>
      <c r="M47" s="1162"/>
      <c r="N47" s="1162"/>
    </row>
    <row r="48" spans="1:14" ht="60" x14ac:dyDescent="0.25">
      <c r="A48" s="1153">
        <v>1</v>
      </c>
      <c r="B48" s="1153" t="s">
        <v>1311</v>
      </c>
      <c r="C48" s="1153"/>
      <c r="D48" s="1153"/>
      <c r="E48" s="1153"/>
      <c r="F48" s="1153"/>
      <c r="G48" s="480" t="s">
        <v>2217</v>
      </c>
      <c r="H48" s="84" t="s">
        <v>74</v>
      </c>
      <c r="I48" s="84"/>
      <c r="J48" s="480" t="s">
        <v>2218</v>
      </c>
      <c r="K48" s="84"/>
      <c r="L48" s="94"/>
      <c r="M48" s="84"/>
      <c r="N48" s="84"/>
    </row>
    <row r="49" spans="1:14" ht="105" x14ac:dyDescent="0.25">
      <c r="A49" s="1154"/>
      <c r="B49" s="1154"/>
      <c r="C49" s="1154"/>
      <c r="D49" s="1154"/>
      <c r="E49" s="1154"/>
      <c r="F49" s="1154"/>
      <c r="G49" s="480" t="s">
        <v>2219</v>
      </c>
      <c r="H49" s="84" t="s">
        <v>74</v>
      </c>
      <c r="I49" s="84"/>
      <c r="J49" s="480" t="s">
        <v>2220</v>
      </c>
      <c r="K49" s="84"/>
      <c r="L49" s="94"/>
      <c r="M49" s="84"/>
      <c r="N49" s="84"/>
    </row>
    <row r="50" spans="1:14" ht="39.75" customHeight="1" x14ac:dyDescent="0.25">
      <c r="A50" s="1155"/>
      <c r="B50" s="1155"/>
      <c r="C50" s="1155"/>
      <c r="D50" s="1155"/>
      <c r="E50" s="1155"/>
      <c r="F50" s="1155"/>
      <c r="G50" s="84" t="s">
        <v>1339</v>
      </c>
      <c r="H50" s="84" t="s">
        <v>74</v>
      </c>
      <c r="I50" s="84"/>
      <c r="J50" s="84" t="s">
        <v>1340</v>
      </c>
      <c r="K50" s="84"/>
      <c r="L50" s="94"/>
      <c r="M50" s="84"/>
      <c r="N50" s="84"/>
    </row>
    <row r="51" spans="1:14" ht="39.75" customHeight="1" x14ac:dyDescent="0.25">
      <c r="A51" s="1153">
        <v>2</v>
      </c>
      <c r="B51" s="1153" t="s">
        <v>1319</v>
      </c>
      <c r="C51" s="1153" t="s">
        <v>74</v>
      </c>
      <c r="D51" s="1153"/>
      <c r="E51" s="1153" t="s">
        <v>1341</v>
      </c>
      <c r="F51" s="1153" t="s">
        <v>1342</v>
      </c>
      <c r="G51" s="84" t="s">
        <v>1343</v>
      </c>
      <c r="H51" s="84" t="s">
        <v>74</v>
      </c>
      <c r="I51" s="84"/>
      <c r="J51" s="480" t="s">
        <v>2221</v>
      </c>
      <c r="K51" s="84"/>
      <c r="L51" s="94"/>
      <c r="M51" s="84"/>
      <c r="N51" s="84"/>
    </row>
    <row r="52" spans="1:14" ht="60" x14ac:dyDescent="0.25">
      <c r="A52" s="1154"/>
      <c r="B52" s="1154"/>
      <c r="C52" s="1154"/>
      <c r="D52" s="1154"/>
      <c r="E52" s="1154"/>
      <c r="F52" s="1154"/>
      <c r="G52" s="84" t="s">
        <v>1344</v>
      </c>
      <c r="H52" s="84" t="s">
        <v>74</v>
      </c>
      <c r="I52" s="84"/>
      <c r="J52" s="84" t="s">
        <v>1345</v>
      </c>
      <c r="K52" s="84"/>
      <c r="L52" s="94"/>
      <c r="M52" s="84"/>
      <c r="N52" s="84"/>
    </row>
    <row r="53" spans="1:14" ht="106.15" customHeight="1" x14ac:dyDescent="0.25">
      <c r="A53" s="1155"/>
      <c r="B53" s="1155"/>
      <c r="C53" s="1155"/>
      <c r="D53" s="1155"/>
      <c r="E53" s="1155"/>
      <c r="F53" s="1155"/>
      <c r="G53" s="84" t="s">
        <v>1328</v>
      </c>
      <c r="H53" s="84" t="s">
        <v>74</v>
      </c>
      <c r="I53" s="84"/>
      <c r="J53" s="84" t="s">
        <v>1346</v>
      </c>
      <c r="K53" s="84"/>
      <c r="L53" s="94"/>
      <c r="M53" s="84"/>
      <c r="N53" s="84"/>
    </row>
    <row r="55" spans="1:14" ht="16.149999999999999" customHeight="1" x14ac:dyDescent="0.25">
      <c r="A55" s="1172" t="s">
        <v>60</v>
      </c>
      <c r="B55" s="1172"/>
      <c r="C55" s="1173" t="s">
        <v>891</v>
      </c>
      <c r="D55" s="1173"/>
      <c r="E55" s="1173"/>
      <c r="F55" s="1173"/>
    </row>
    <row r="57" spans="1:14" ht="39.75" customHeight="1" x14ac:dyDescent="0.25">
      <c r="A57" s="71"/>
      <c r="B57" s="71"/>
      <c r="C57" s="1174" t="s">
        <v>262</v>
      </c>
      <c r="D57" s="1174"/>
      <c r="E57" s="1174"/>
      <c r="F57" s="1174"/>
      <c r="G57" s="1175" t="s">
        <v>263</v>
      </c>
      <c r="H57" s="1175"/>
      <c r="I57" s="1175"/>
      <c r="J57" s="1175"/>
      <c r="K57" s="1176" t="s">
        <v>264</v>
      </c>
      <c r="L57" s="1176"/>
      <c r="M57" s="1176"/>
      <c r="N57" s="1176"/>
    </row>
    <row r="58" spans="1:14" ht="39.75" customHeight="1" x14ac:dyDescent="0.25">
      <c r="A58" s="1167" t="s">
        <v>119</v>
      </c>
      <c r="B58" s="1169" t="s">
        <v>265</v>
      </c>
      <c r="C58" s="1214" t="s">
        <v>266</v>
      </c>
      <c r="D58" s="1215"/>
      <c r="E58" s="1169" t="s">
        <v>267</v>
      </c>
      <c r="F58" s="1170" t="s">
        <v>268</v>
      </c>
      <c r="G58" s="1165" t="s">
        <v>269</v>
      </c>
      <c r="H58" s="1165" t="s">
        <v>270</v>
      </c>
      <c r="I58" s="1165"/>
      <c r="J58" s="1165" t="s">
        <v>271</v>
      </c>
      <c r="K58" s="73" t="s">
        <v>272</v>
      </c>
      <c r="L58" s="1162" t="s">
        <v>273</v>
      </c>
      <c r="M58" s="1162" t="s">
        <v>274</v>
      </c>
      <c r="N58" s="1162" t="s">
        <v>275</v>
      </c>
    </row>
    <row r="59" spans="1:14" ht="39.75" customHeight="1" x14ac:dyDescent="0.25">
      <c r="A59" s="1168"/>
      <c r="B59" s="1169"/>
      <c r="C59" s="74" t="s">
        <v>276</v>
      </c>
      <c r="D59" s="74" t="s">
        <v>277</v>
      </c>
      <c r="E59" s="1169"/>
      <c r="F59" s="1171"/>
      <c r="G59" s="1166"/>
      <c r="H59" s="75" t="s">
        <v>276</v>
      </c>
      <c r="I59" s="75" t="s">
        <v>277</v>
      </c>
      <c r="J59" s="1166"/>
      <c r="K59" s="73" t="s">
        <v>278</v>
      </c>
      <c r="L59" s="1162"/>
      <c r="M59" s="1162"/>
      <c r="N59" s="1162"/>
    </row>
    <row r="60" spans="1:14" ht="60" x14ac:dyDescent="0.25">
      <c r="A60" s="84">
        <v>1</v>
      </c>
      <c r="B60" s="77" t="s">
        <v>1311</v>
      </c>
      <c r="C60" s="77"/>
      <c r="D60" s="84" t="s">
        <v>74</v>
      </c>
      <c r="E60" s="197" t="s">
        <v>1347</v>
      </c>
      <c r="F60" s="77"/>
      <c r="G60" s="487" t="s">
        <v>2219</v>
      </c>
      <c r="H60" s="84" t="s">
        <v>74</v>
      </c>
      <c r="I60" s="84"/>
      <c r="J60" s="277" t="s">
        <v>1348</v>
      </c>
      <c r="K60" s="77"/>
      <c r="L60" s="77"/>
      <c r="M60" s="197"/>
      <c r="N60" s="77"/>
    </row>
    <row r="61" spans="1:14" ht="39.75" customHeight="1" x14ac:dyDescent="0.25">
      <c r="A61" s="1153">
        <v>2</v>
      </c>
      <c r="B61" s="1153" t="s">
        <v>1319</v>
      </c>
      <c r="C61" s="1481"/>
      <c r="D61" s="1153" t="s">
        <v>74</v>
      </c>
      <c r="E61" s="1153" t="s">
        <v>1349</v>
      </c>
      <c r="F61" s="77"/>
      <c r="G61" s="77" t="s">
        <v>1323</v>
      </c>
      <c r="H61" s="84" t="s">
        <v>74</v>
      </c>
      <c r="I61" s="84"/>
      <c r="J61" s="277" t="s">
        <v>1350</v>
      </c>
      <c r="K61" s="77"/>
      <c r="L61" s="77"/>
      <c r="M61" s="197"/>
      <c r="N61" s="77"/>
    </row>
    <row r="62" spans="1:14" ht="60" x14ac:dyDescent="0.25">
      <c r="A62" s="1154"/>
      <c r="B62" s="1154"/>
      <c r="C62" s="1482"/>
      <c r="D62" s="1154"/>
      <c r="E62" s="1154"/>
      <c r="F62" s="77"/>
      <c r="G62" s="77" t="s">
        <v>1327</v>
      </c>
      <c r="H62" s="84" t="s">
        <v>74</v>
      </c>
      <c r="I62" s="84"/>
      <c r="J62" s="277" t="s">
        <v>1351</v>
      </c>
      <c r="K62" s="77"/>
      <c r="L62" s="77"/>
      <c r="M62" s="77"/>
      <c r="N62" s="77"/>
    </row>
    <row r="63" spans="1:14" ht="75" x14ac:dyDescent="0.25">
      <c r="A63" s="1155"/>
      <c r="B63" s="1155"/>
      <c r="C63" s="1472"/>
      <c r="D63" s="1155"/>
      <c r="E63" s="1155"/>
      <c r="F63" s="77"/>
      <c r="G63" s="77" t="s">
        <v>1328</v>
      </c>
      <c r="H63" s="84" t="s">
        <v>74</v>
      </c>
      <c r="I63" s="84"/>
      <c r="J63" s="277" t="s">
        <v>1352</v>
      </c>
      <c r="K63" s="77"/>
      <c r="L63" s="77"/>
      <c r="M63" s="77"/>
      <c r="N63" s="77"/>
    </row>
  </sheetData>
  <mergeCells count="129">
    <mergeCell ref="A5:B5"/>
    <mergeCell ref="C5:F5"/>
    <mergeCell ref="C7:F7"/>
    <mergeCell ref="G7:J7"/>
    <mergeCell ref="K7:N7"/>
    <mergeCell ref="A23:B23"/>
    <mergeCell ref="C23:F23"/>
    <mergeCell ref="C25:F25"/>
    <mergeCell ref="G25:J25"/>
    <mergeCell ref="K25:N25"/>
    <mergeCell ref="N8:N9"/>
    <mergeCell ref="G8:G9"/>
    <mergeCell ref="H8:I8"/>
    <mergeCell ref="J8:J9"/>
    <mergeCell ref="L8:L9"/>
    <mergeCell ref="M8:M9"/>
    <mergeCell ref="A8:A9"/>
    <mergeCell ref="B8:B9"/>
    <mergeCell ref="C8:D8"/>
    <mergeCell ref="E8:E9"/>
    <mergeCell ref="F8:F9"/>
    <mergeCell ref="F10:F14"/>
    <mergeCell ref="A15:A18"/>
    <mergeCell ref="B15:B18"/>
    <mergeCell ref="N26:N27"/>
    <mergeCell ref="A28:A29"/>
    <mergeCell ref="B28:B29"/>
    <mergeCell ref="C28:C29"/>
    <mergeCell ref="D28:D29"/>
    <mergeCell ref="E28:E29"/>
    <mergeCell ref="F28:F29"/>
    <mergeCell ref="G26:G27"/>
    <mergeCell ref="H26:I26"/>
    <mergeCell ref="J26:J27"/>
    <mergeCell ref="L26:L27"/>
    <mergeCell ref="M26:M27"/>
    <mergeCell ref="A26:A27"/>
    <mergeCell ref="B26:B27"/>
    <mergeCell ref="C26:D26"/>
    <mergeCell ref="E26:E27"/>
    <mergeCell ref="F26:F27"/>
    <mergeCell ref="F30:F31"/>
    <mergeCell ref="A33:B33"/>
    <mergeCell ref="C33:F33"/>
    <mergeCell ref="C35:F35"/>
    <mergeCell ref="G35:J35"/>
    <mergeCell ref="A30:A31"/>
    <mergeCell ref="B30:B31"/>
    <mergeCell ref="C30:C31"/>
    <mergeCell ref="D30:D31"/>
    <mergeCell ref="E30:E31"/>
    <mergeCell ref="A48:A50"/>
    <mergeCell ref="B48:B50"/>
    <mergeCell ref="G45:J45"/>
    <mergeCell ref="K45:N45"/>
    <mergeCell ref="K35:N35"/>
    <mergeCell ref="A36:A37"/>
    <mergeCell ref="B36:B37"/>
    <mergeCell ref="C36:D36"/>
    <mergeCell ref="E36:E37"/>
    <mergeCell ref="F36:F37"/>
    <mergeCell ref="G36:G37"/>
    <mergeCell ref="H36:I36"/>
    <mergeCell ref="J36:J37"/>
    <mergeCell ref="L36:L37"/>
    <mergeCell ref="M36:M37"/>
    <mergeCell ref="N36:N37"/>
    <mergeCell ref="F38:F41"/>
    <mergeCell ref="G46:G47"/>
    <mergeCell ref="H46:I46"/>
    <mergeCell ref="J46:J47"/>
    <mergeCell ref="L46:L47"/>
    <mergeCell ref="M46:M47"/>
    <mergeCell ref="A46:A47"/>
    <mergeCell ref="B46:B47"/>
    <mergeCell ref="C46:D46"/>
    <mergeCell ref="E46:E47"/>
    <mergeCell ref="F46:F47"/>
    <mergeCell ref="A55:B55"/>
    <mergeCell ref="C55:F55"/>
    <mergeCell ref="C57:F57"/>
    <mergeCell ref="G57:J57"/>
    <mergeCell ref="K57:N57"/>
    <mergeCell ref="A51:A53"/>
    <mergeCell ref="B51:B53"/>
    <mergeCell ref="C51:C53"/>
    <mergeCell ref="D51:D53"/>
    <mergeCell ref="E51:E53"/>
    <mergeCell ref="F51:F53"/>
    <mergeCell ref="N58:N59"/>
    <mergeCell ref="A61:A63"/>
    <mergeCell ref="B61:B63"/>
    <mergeCell ref="E61:E63"/>
    <mergeCell ref="C61:C63"/>
    <mergeCell ref="D61:D63"/>
    <mergeCell ref="C58:D58"/>
    <mergeCell ref="G58:G59"/>
    <mergeCell ref="H58:I58"/>
    <mergeCell ref="J58:J59"/>
    <mergeCell ref="L58:L59"/>
    <mergeCell ref="M58:M59"/>
    <mergeCell ref="A58:A59"/>
    <mergeCell ref="B58:B59"/>
    <mergeCell ref="E58:E59"/>
    <mergeCell ref="F58:F59"/>
    <mergeCell ref="A1:N1"/>
    <mergeCell ref="A2:N2"/>
    <mergeCell ref="C48:C50"/>
    <mergeCell ref="D48:D50"/>
    <mergeCell ref="E48:E50"/>
    <mergeCell ref="F48:F50"/>
    <mergeCell ref="A38:A41"/>
    <mergeCell ref="B38:B41"/>
    <mergeCell ref="C38:C41"/>
    <mergeCell ref="D38:D41"/>
    <mergeCell ref="E38:E41"/>
    <mergeCell ref="A43:B43"/>
    <mergeCell ref="C43:F43"/>
    <mergeCell ref="C45:F45"/>
    <mergeCell ref="C15:C18"/>
    <mergeCell ref="D15:D18"/>
    <mergeCell ref="E15:E18"/>
    <mergeCell ref="F15:F18"/>
    <mergeCell ref="A10:A14"/>
    <mergeCell ref="B10:B14"/>
    <mergeCell ref="C10:C14"/>
    <mergeCell ref="D10:D14"/>
    <mergeCell ref="E10:E14"/>
    <mergeCell ref="N46:N47"/>
  </mergeCells>
  <hyperlinks>
    <hyperlink ref="J11" r:id="rId1"/>
    <hyperlink ref="J10" r:id="rId2"/>
    <hyperlink ref="J13" r:id="rId3"/>
    <hyperlink ref="J15" r:id="rId4"/>
    <hyperlink ref="J17" r:id="rId5"/>
    <hyperlink ref="E8:G9" r:id="rId6" display="Evidencia "/>
    <hyperlink ref="J12" r:id="rId7"/>
    <hyperlink ref="J14" r:id="rId8"/>
    <hyperlink ref="J16" r:id="rId9"/>
    <hyperlink ref="J18" r:id="rId10"/>
    <hyperlink ref="N10" r:id="rId11"/>
    <hyperlink ref="N15" r:id="rId12"/>
    <hyperlink ref="N16" r:id="rId13"/>
    <hyperlink ref="E36:G37" r:id="rId14" display="Evidencia "/>
  </hyperlinks>
  <pageMargins left="0.7" right="0.7" top="0.75" bottom="0.75" header="0.3" footer="0.3"/>
  <pageSetup orientation="portrait" r:id="rId15"/>
  <drawing r:id="rId16"/>
  <legacy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41"/>
  <sheetViews>
    <sheetView showGridLines="0" zoomScaleNormal="100" workbookViewId="0"/>
  </sheetViews>
  <sheetFormatPr baseColWidth="10" defaultColWidth="11.42578125" defaultRowHeight="15" x14ac:dyDescent="0.25"/>
  <cols>
    <col min="1" max="1" width="3.85546875" style="5" customWidth="1"/>
    <col min="2" max="4" width="37.140625" style="5" customWidth="1"/>
    <col min="5" max="5" width="1.42578125" style="5" customWidth="1"/>
    <col min="6" max="16384" width="11.42578125" style="5"/>
  </cols>
  <sheetData>
    <row r="1" spans="1:5" ht="47.25" customHeight="1" x14ac:dyDescent="0.25">
      <c r="A1" s="1"/>
      <c r="B1" s="728" t="str">
        <f>Contenido!$B$1</f>
        <v xml:space="preserve">INFORME DE SEGUIMIENTO 
ADMINISTRACIÓN DE RIESGOS </v>
      </c>
      <c r="C1" s="728"/>
      <c r="D1" s="729"/>
      <c r="E1" s="1"/>
    </row>
    <row r="2" spans="1:5" ht="20.25" x14ac:dyDescent="0.25">
      <c r="A2" s="1"/>
      <c r="B2" s="737" t="str">
        <f>Contenido!$B$2</f>
        <v>2021 -  2022</v>
      </c>
      <c r="C2" s="737"/>
      <c r="D2" s="738"/>
      <c r="E2" s="1"/>
    </row>
    <row r="3" spans="1:5" x14ac:dyDescent="0.25">
      <c r="A3" s="1"/>
      <c r="B3" s="1"/>
      <c r="C3" s="1"/>
      <c r="D3" s="1"/>
      <c r="E3" s="1"/>
    </row>
    <row r="4" spans="1:5" x14ac:dyDescent="0.25">
      <c r="A4" s="1"/>
      <c r="B4" s="1"/>
      <c r="C4" s="1"/>
      <c r="D4" s="1"/>
      <c r="E4" s="1"/>
    </row>
    <row r="5" spans="1:5" x14ac:dyDescent="0.25">
      <c r="A5" s="1"/>
      <c r="B5" s="1"/>
      <c r="C5" s="1"/>
      <c r="D5" s="1"/>
      <c r="E5" s="1"/>
    </row>
    <row r="6" spans="1:5" x14ac:dyDescent="0.25">
      <c r="A6" s="1"/>
      <c r="B6" s="1"/>
      <c r="C6" s="1"/>
      <c r="D6" s="1"/>
      <c r="E6" s="1"/>
    </row>
    <row r="7" spans="1:5" x14ac:dyDescent="0.25">
      <c r="A7" s="1"/>
      <c r="B7" s="1"/>
      <c r="C7" s="1"/>
      <c r="D7" s="1"/>
      <c r="E7" s="1"/>
    </row>
    <row r="8" spans="1:5" x14ac:dyDescent="0.25">
      <c r="A8" s="1"/>
      <c r="B8" s="1"/>
      <c r="C8" s="1"/>
      <c r="D8" s="1"/>
      <c r="E8" s="1"/>
    </row>
    <row r="9" spans="1:5" x14ac:dyDescent="0.25">
      <c r="A9" s="1"/>
      <c r="B9" s="1"/>
      <c r="C9" s="1"/>
      <c r="D9" s="1"/>
      <c r="E9" s="1"/>
    </row>
    <row r="10" spans="1:5" x14ac:dyDescent="0.25">
      <c r="A10" s="1"/>
      <c r="B10" s="1"/>
      <c r="C10" s="1"/>
      <c r="D10" s="1"/>
      <c r="E10" s="1"/>
    </row>
    <row r="11" spans="1:5" x14ac:dyDescent="0.25">
      <c r="A11" s="1"/>
      <c r="B11" s="1"/>
      <c r="C11" s="1"/>
      <c r="D11" s="1"/>
      <c r="E11" s="1"/>
    </row>
    <row r="12" spans="1:5" ht="15.75" x14ac:dyDescent="0.25">
      <c r="A12" s="1"/>
      <c r="B12" s="739" t="s">
        <v>54</v>
      </c>
      <c r="C12" s="739"/>
      <c r="D12" s="740"/>
      <c r="E12" s="1"/>
    </row>
    <row r="13" spans="1:5" ht="5.25" customHeight="1" x14ac:dyDescent="0.25">
      <c r="A13" s="1"/>
      <c r="B13" s="1"/>
      <c r="C13" s="1"/>
      <c r="D13" s="1"/>
      <c r="E13" s="1"/>
    </row>
    <row r="14" spans="1:5" ht="74.25" customHeight="1" x14ac:dyDescent="0.25">
      <c r="A14" s="1"/>
      <c r="B14" s="734" t="s">
        <v>55</v>
      </c>
      <c r="C14" s="743"/>
      <c r="D14" s="743"/>
      <c r="E14" s="1"/>
    </row>
    <row r="15" spans="1:5" ht="17.25" x14ac:dyDescent="0.25">
      <c r="A15" s="1"/>
      <c r="B15" s="744" t="s">
        <v>56</v>
      </c>
      <c r="C15" s="745"/>
      <c r="D15" s="745"/>
      <c r="E15" s="1"/>
    </row>
    <row r="16" spans="1:5" x14ac:dyDescent="0.25">
      <c r="A16" s="1"/>
      <c r="B16" s="1"/>
      <c r="C16" s="1"/>
      <c r="D16" s="1"/>
      <c r="E16" s="1"/>
    </row>
    <row r="17" spans="1:5" x14ac:dyDescent="0.25">
      <c r="A17" s="1"/>
      <c r="B17" s="1"/>
      <c r="C17" s="1"/>
      <c r="D17" s="1"/>
      <c r="E17" s="1"/>
    </row>
    <row r="18" spans="1:5" x14ac:dyDescent="0.25">
      <c r="A18" s="1"/>
      <c r="B18" s="1"/>
      <c r="C18" s="1"/>
      <c r="D18" s="1"/>
      <c r="E18" s="1"/>
    </row>
    <row r="19" spans="1:5" x14ac:dyDescent="0.25">
      <c r="A19" s="1"/>
      <c r="B19" s="1"/>
      <c r="C19" s="1"/>
      <c r="D19" s="1"/>
      <c r="E19" s="1"/>
    </row>
    <row r="20" spans="1:5" x14ac:dyDescent="0.25">
      <c r="A20" s="1"/>
      <c r="B20" s="1"/>
      <c r="C20" s="1"/>
      <c r="D20" s="1"/>
      <c r="E20" s="1"/>
    </row>
    <row r="21" spans="1:5" x14ac:dyDescent="0.25">
      <c r="A21" s="1"/>
      <c r="B21" s="1"/>
      <c r="C21" s="1"/>
      <c r="D21" s="1"/>
      <c r="E21" s="1"/>
    </row>
    <row r="22" spans="1:5" x14ac:dyDescent="0.25">
      <c r="A22" s="1"/>
      <c r="B22" s="1"/>
      <c r="C22" s="1"/>
      <c r="D22" s="1"/>
      <c r="E22" s="1"/>
    </row>
    <row r="23" spans="1:5" x14ac:dyDescent="0.25">
      <c r="A23" s="1"/>
      <c r="B23" s="1"/>
      <c r="C23" s="1"/>
      <c r="D23" s="1"/>
      <c r="E23" s="1"/>
    </row>
    <row r="24" spans="1:5" x14ac:dyDescent="0.25">
      <c r="A24" s="1"/>
      <c r="B24" s="1"/>
      <c r="C24" s="1"/>
      <c r="D24" s="1"/>
      <c r="E24" s="1"/>
    </row>
    <row r="25" spans="1:5" x14ac:dyDescent="0.25">
      <c r="A25" s="1"/>
      <c r="B25" s="1"/>
      <c r="C25" s="1"/>
      <c r="D25" s="1"/>
      <c r="E25" s="1"/>
    </row>
    <row r="26" spans="1:5" x14ac:dyDescent="0.25">
      <c r="A26" s="1"/>
      <c r="B26" s="1"/>
      <c r="C26" s="1"/>
      <c r="D26" s="1"/>
      <c r="E26" s="1"/>
    </row>
    <row r="27" spans="1:5" x14ac:dyDescent="0.25">
      <c r="A27" s="1"/>
      <c r="B27" s="1"/>
      <c r="C27" s="1"/>
      <c r="D27" s="1"/>
      <c r="E27" s="1"/>
    </row>
    <row r="28" spans="1:5" x14ac:dyDescent="0.25">
      <c r="A28" s="1"/>
      <c r="B28" s="1"/>
      <c r="C28" s="1"/>
      <c r="D28" s="1"/>
      <c r="E28" s="1"/>
    </row>
    <row r="29" spans="1:5" x14ac:dyDescent="0.25">
      <c r="A29" s="1"/>
      <c r="B29" s="1"/>
      <c r="C29" s="1"/>
      <c r="D29" s="1"/>
      <c r="E29" s="1"/>
    </row>
    <row r="30" spans="1:5" x14ac:dyDescent="0.25">
      <c r="A30" s="1"/>
      <c r="B30" s="1"/>
      <c r="C30" s="1"/>
      <c r="D30" s="1"/>
      <c r="E30" s="1"/>
    </row>
    <row r="31" spans="1:5" x14ac:dyDescent="0.25">
      <c r="A31" s="1"/>
      <c r="B31" s="1"/>
      <c r="C31" s="1"/>
      <c r="D31" s="1"/>
      <c r="E31" s="1"/>
    </row>
    <row r="32" spans="1:5" x14ac:dyDescent="0.25">
      <c r="A32" s="1"/>
      <c r="B32" s="1"/>
      <c r="C32" s="1"/>
      <c r="D32" s="1"/>
      <c r="E32" s="1"/>
    </row>
    <row r="33" spans="1:5" x14ac:dyDescent="0.25">
      <c r="A33" s="1"/>
      <c r="B33" s="1"/>
      <c r="C33" s="1"/>
      <c r="D33" s="1"/>
      <c r="E33" s="1"/>
    </row>
    <row r="34" spans="1:5" x14ac:dyDescent="0.25">
      <c r="A34" s="1"/>
      <c r="B34" s="1"/>
      <c r="C34" s="1"/>
      <c r="D34" s="1"/>
      <c r="E34" s="1"/>
    </row>
    <row r="35" spans="1:5" x14ac:dyDescent="0.25">
      <c r="A35" s="1"/>
      <c r="B35" s="1"/>
      <c r="C35" s="1"/>
      <c r="D35" s="1"/>
      <c r="E35" s="1"/>
    </row>
    <row r="36" spans="1:5" x14ac:dyDescent="0.25">
      <c r="A36" s="1"/>
      <c r="B36" s="1"/>
      <c r="C36" s="1"/>
      <c r="D36" s="1"/>
      <c r="E36" s="1"/>
    </row>
    <row r="37" spans="1:5" x14ac:dyDescent="0.25">
      <c r="A37" s="1"/>
      <c r="B37" s="1"/>
      <c r="C37" s="1"/>
      <c r="D37" s="1"/>
      <c r="E37" s="1"/>
    </row>
    <row r="38" spans="1:5" x14ac:dyDescent="0.25">
      <c r="A38" s="1"/>
      <c r="B38" s="1"/>
      <c r="C38" s="1"/>
      <c r="D38" s="1"/>
      <c r="E38" s="1"/>
    </row>
    <row r="39" spans="1:5" x14ac:dyDescent="0.25">
      <c r="A39" s="1"/>
      <c r="B39" s="1"/>
      <c r="C39" s="1"/>
      <c r="D39" s="1"/>
      <c r="E39" s="1"/>
    </row>
    <row r="40" spans="1:5" x14ac:dyDescent="0.25">
      <c r="A40" s="1"/>
      <c r="B40" s="1"/>
      <c r="C40" s="1"/>
      <c r="D40" s="1"/>
      <c r="E40" s="1"/>
    </row>
    <row r="41" spans="1:5" x14ac:dyDescent="0.25">
      <c r="A41" s="1"/>
      <c r="B41" s="1"/>
      <c r="C41" s="1"/>
      <c r="D41" s="1"/>
      <c r="E41" s="1"/>
    </row>
  </sheetData>
  <mergeCells count="5">
    <mergeCell ref="B1:D1"/>
    <mergeCell ref="B2:D2"/>
    <mergeCell ref="B12:D12"/>
    <mergeCell ref="B14:D14"/>
    <mergeCell ref="B15:D15"/>
  </mergeCells>
  <hyperlinks>
    <hyperlink ref="B15" r:id="rId1"/>
  </hyperlinks>
  <pageMargins left="0.7" right="0.7" top="0.75" bottom="0.75" header="0.3" footer="0.3"/>
  <pageSetup scale="75" fitToHeight="0" orientation="portrait" r:id="rId2"/>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60"/>
  <sheetViews>
    <sheetView showGridLines="0" zoomScale="70" zoomScaleNormal="70" workbookViewId="0">
      <selection sqref="A1:N1"/>
    </sheetView>
  </sheetViews>
  <sheetFormatPr baseColWidth="10" defaultColWidth="11.42578125" defaultRowHeight="15" x14ac:dyDescent="0.25"/>
  <cols>
    <col min="1" max="1" width="5.140625" style="71" customWidth="1"/>
    <col min="2" max="2" width="25.7109375" style="97" customWidth="1"/>
    <col min="3" max="3" width="9.7109375" style="70" customWidth="1"/>
    <col min="4" max="4" width="9.85546875" style="70" customWidth="1"/>
    <col min="5" max="5" width="26.28515625" style="70" customWidth="1"/>
    <col min="6" max="6" width="29" style="70" customWidth="1"/>
    <col min="7" max="7" width="36.140625" style="70" customWidth="1"/>
    <col min="8" max="9" width="10" style="70" customWidth="1"/>
    <col min="10" max="10" width="46.85546875" style="70" customWidth="1"/>
    <col min="11" max="11" width="68.140625" style="70" customWidth="1"/>
    <col min="12" max="12" width="20.28515625" style="70" customWidth="1"/>
    <col min="13" max="13" width="87.28515625" style="70" customWidth="1"/>
    <col min="14" max="14" width="56.7109375" style="70" customWidth="1"/>
    <col min="15" max="16384" width="11.42578125" style="71"/>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3" spans="1:14" x14ac:dyDescent="0.25">
      <c r="B3" s="572"/>
    </row>
    <row r="4" spans="1:14" x14ac:dyDescent="0.25">
      <c r="B4" s="572"/>
    </row>
    <row r="5" spans="1:14" ht="37.9" customHeight="1" x14ac:dyDescent="0.25">
      <c r="A5" s="1172" t="s">
        <v>60</v>
      </c>
      <c r="B5" s="1172"/>
      <c r="C5" s="1173" t="s">
        <v>1353</v>
      </c>
      <c r="D5" s="1173"/>
      <c r="E5" s="1173"/>
      <c r="F5" s="1173"/>
    </row>
    <row r="7" spans="1:14" x14ac:dyDescent="0.25">
      <c r="A7" s="1221" t="s">
        <v>3978</v>
      </c>
      <c r="B7" s="1172"/>
      <c r="C7" s="1173" t="s">
        <v>838</v>
      </c>
      <c r="D7" s="1173"/>
      <c r="E7" s="1173"/>
      <c r="F7" s="1173"/>
    </row>
    <row r="8" spans="1:14" x14ac:dyDescent="0.25">
      <c r="B8" s="71"/>
      <c r="C8" s="1174" t="s">
        <v>262</v>
      </c>
      <c r="D8" s="1174"/>
      <c r="E8" s="1174"/>
      <c r="F8" s="1174"/>
      <c r="G8" s="1175" t="s">
        <v>263</v>
      </c>
      <c r="H8" s="1175"/>
      <c r="I8" s="1175"/>
      <c r="J8" s="1175"/>
      <c r="K8" s="1176" t="s">
        <v>264</v>
      </c>
      <c r="L8" s="1176"/>
      <c r="M8" s="1176"/>
      <c r="N8" s="1176"/>
    </row>
    <row r="9" spans="1:14" x14ac:dyDescent="0.25">
      <c r="A9" s="1167" t="s">
        <v>119</v>
      </c>
      <c r="B9" s="1169" t="s">
        <v>265</v>
      </c>
      <c r="C9" s="1170" t="s">
        <v>266</v>
      </c>
      <c r="D9" s="1170"/>
      <c r="E9" s="1169" t="s">
        <v>267</v>
      </c>
      <c r="F9" s="1170" t="s">
        <v>268</v>
      </c>
      <c r="G9" s="1165" t="s">
        <v>269</v>
      </c>
      <c r="H9" s="1165" t="s">
        <v>270</v>
      </c>
      <c r="I9" s="1165"/>
      <c r="J9" s="1165" t="s">
        <v>271</v>
      </c>
      <c r="K9" s="73" t="s">
        <v>272</v>
      </c>
      <c r="L9" s="1162" t="s">
        <v>273</v>
      </c>
      <c r="M9" s="1162" t="s">
        <v>274</v>
      </c>
      <c r="N9" s="1162" t="s">
        <v>275</v>
      </c>
    </row>
    <row r="10" spans="1:14" x14ac:dyDescent="0.25">
      <c r="A10" s="1168"/>
      <c r="B10" s="1169"/>
      <c r="C10" s="74" t="s">
        <v>276</v>
      </c>
      <c r="D10" s="74" t="s">
        <v>277</v>
      </c>
      <c r="E10" s="1169"/>
      <c r="F10" s="1171"/>
      <c r="G10" s="1166"/>
      <c r="H10" s="75" t="s">
        <v>276</v>
      </c>
      <c r="I10" s="75" t="s">
        <v>277</v>
      </c>
      <c r="J10" s="1166"/>
      <c r="K10" s="73" t="s">
        <v>278</v>
      </c>
      <c r="L10" s="1162"/>
      <c r="M10" s="1162"/>
      <c r="N10" s="1162"/>
    </row>
    <row r="11" spans="1:14" ht="75" x14ac:dyDescent="0.25">
      <c r="A11" s="1429">
        <v>1</v>
      </c>
      <c r="B11" s="1429" t="s">
        <v>1354</v>
      </c>
      <c r="C11" s="1429" t="s">
        <v>839</v>
      </c>
      <c r="D11" s="1429" t="s">
        <v>74</v>
      </c>
      <c r="E11" s="1468" t="s">
        <v>839</v>
      </c>
      <c r="F11" s="1468" t="s">
        <v>839</v>
      </c>
      <c r="G11" s="1468" t="s">
        <v>1355</v>
      </c>
      <c r="H11" s="1429" t="s">
        <v>74</v>
      </c>
      <c r="I11" s="1429" t="s">
        <v>839</v>
      </c>
      <c r="J11" s="1468" t="s">
        <v>1356</v>
      </c>
      <c r="K11" s="412" t="s">
        <v>1357</v>
      </c>
      <c r="L11" s="215">
        <v>1</v>
      </c>
      <c r="M11" s="206" t="s">
        <v>1358</v>
      </c>
      <c r="N11" s="206" t="s">
        <v>1198</v>
      </c>
    </row>
    <row r="12" spans="1:14" ht="208.15" customHeight="1" x14ac:dyDescent="0.25">
      <c r="A12" s="1514"/>
      <c r="B12" s="1514"/>
      <c r="C12" s="1514"/>
      <c r="D12" s="1514"/>
      <c r="E12" s="1469"/>
      <c r="F12" s="1469"/>
      <c r="G12" s="1469"/>
      <c r="H12" s="1514"/>
      <c r="I12" s="1514"/>
      <c r="J12" s="1469"/>
      <c r="K12" s="411" t="s">
        <v>1359</v>
      </c>
      <c r="L12" s="216">
        <v>0.7</v>
      </c>
      <c r="M12" s="207" t="s">
        <v>1360</v>
      </c>
      <c r="N12" s="207" t="s">
        <v>1361</v>
      </c>
    </row>
    <row r="13" spans="1:14" ht="135" x14ac:dyDescent="0.25">
      <c r="A13" s="1409">
        <v>2</v>
      </c>
      <c r="B13" s="1409" t="s">
        <v>1362</v>
      </c>
      <c r="C13" s="1409" t="s">
        <v>839</v>
      </c>
      <c r="D13" s="1409" t="s">
        <v>74</v>
      </c>
      <c r="E13" s="1541" t="s">
        <v>839</v>
      </c>
      <c r="F13" s="1541" t="s">
        <v>839</v>
      </c>
      <c r="G13" s="217" t="s">
        <v>1363</v>
      </c>
      <c r="H13" s="218" t="s">
        <v>74</v>
      </c>
      <c r="I13" s="218" t="s">
        <v>839</v>
      </c>
      <c r="J13" s="217" t="s">
        <v>1364</v>
      </c>
      <c r="K13" s="1543" t="s">
        <v>1365</v>
      </c>
      <c r="L13" s="1545">
        <v>1</v>
      </c>
      <c r="M13" s="1546" t="s">
        <v>2054</v>
      </c>
      <c r="N13" s="1541" t="s">
        <v>1332</v>
      </c>
    </row>
    <row r="14" spans="1:14" ht="75" x14ac:dyDescent="0.25">
      <c r="A14" s="1514"/>
      <c r="B14" s="1514"/>
      <c r="C14" s="1514"/>
      <c r="D14" s="1514"/>
      <c r="E14" s="1469"/>
      <c r="F14" s="1469"/>
      <c r="G14" s="206" t="s">
        <v>1366</v>
      </c>
      <c r="H14" s="209" t="s">
        <v>74</v>
      </c>
      <c r="I14" s="209" t="s">
        <v>839</v>
      </c>
      <c r="J14" s="206" t="s">
        <v>1367</v>
      </c>
      <c r="K14" s="1544"/>
      <c r="L14" s="1493"/>
      <c r="M14" s="1547"/>
      <c r="N14" s="1469"/>
    </row>
    <row r="15" spans="1:14" ht="90" x14ac:dyDescent="0.25">
      <c r="A15" s="1409">
        <v>3</v>
      </c>
      <c r="B15" s="1409" t="s">
        <v>1368</v>
      </c>
      <c r="C15" s="1409" t="s">
        <v>839</v>
      </c>
      <c r="D15" s="1409" t="s">
        <v>74</v>
      </c>
      <c r="E15" s="1541" t="s">
        <v>839</v>
      </c>
      <c r="F15" s="1541" t="s">
        <v>839</v>
      </c>
      <c r="G15" s="207" t="s">
        <v>1369</v>
      </c>
      <c r="H15" s="219" t="s">
        <v>74</v>
      </c>
      <c r="I15" s="219" t="s">
        <v>839</v>
      </c>
      <c r="J15" s="220" t="s">
        <v>1370</v>
      </c>
      <c r="K15" s="207" t="s">
        <v>839</v>
      </c>
      <c r="L15" s="219" t="s">
        <v>839</v>
      </c>
      <c r="M15" s="207" t="s">
        <v>839</v>
      </c>
      <c r="N15" s="207" t="s">
        <v>839</v>
      </c>
    </row>
    <row r="16" spans="1:14" ht="60" x14ac:dyDescent="0.25">
      <c r="A16" s="1409"/>
      <c r="B16" s="1409"/>
      <c r="C16" s="1409"/>
      <c r="D16" s="1409"/>
      <c r="E16" s="1541"/>
      <c r="F16" s="1541"/>
      <c r="G16" s="217" t="s">
        <v>1371</v>
      </c>
      <c r="H16" s="218" t="s">
        <v>74</v>
      </c>
      <c r="I16" s="218" t="s">
        <v>839</v>
      </c>
      <c r="J16" s="221" t="s">
        <v>839</v>
      </c>
      <c r="K16" s="411" t="s">
        <v>1372</v>
      </c>
      <c r="L16" s="216">
        <v>1</v>
      </c>
      <c r="M16" s="207" t="s">
        <v>1373</v>
      </c>
      <c r="N16" s="207" t="s">
        <v>1206</v>
      </c>
    </row>
    <row r="17" spans="1:14" ht="198.6" customHeight="1" x14ac:dyDescent="0.25">
      <c r="A17" s="1409"/>
      <c r="B17" s="1409"/>
      <c r="C17" s="1409"/>
      <c r="D17" s="1409"/>
      <c r="E17" s="1541"/>
      <c r="F17" s="1541"/>
      <c r="G17" s="222" t="s">
        <v>1374</v>
      </c>
      <c r="H17" s="223" t="s">
        <v>74</v>
      </c>
      <c r="I17" s="223" t="s">
        <v>839</v>
      </c>
      <c r="J17" s="222" t="s">
        <v>1375</v>
      </c>
      <c r="K17" s="207" t="s">
        <v>839</v>
      </c>
      <c r="L17" s="219" t="s">
        <v>839</v>
      </c>
      <c r="M17" s="207" t="s">
        <v>839</v>
      </c>
      <c r="N17" s="207" t="s">
        <v>839</v>
      </c>
    </row>
    <row r="18" spans="1:14" ht="138.6" customHeight="1" x14ac:dyDescent="0.25">
      <c r="A18" s="1409"/>
      <c r="B18" s="1409"/>
      <c r="C18" s="1409"/>
      <c r="D18" s="1409"/>
      <c r="E18" s="1541"/>
      <c r="F18" s="1541"/>
      <c r="G18" s="222" t="s">
        <v>1376</v>
      </c>
      <c r="H18" s="223" t="s">
        <v>74</v>
      </c>
      <c r="I18" s="223" t="s">
        <v>839</v>
      </c>
      <c r="J18" s="222" t="s">
        <v>1377</v>
      </c>
      <c r="K18" s="411" t="s">
        <v>1378</v>
      </c>
      <c r="L18" s="216">
        <v>1</v>
      </c>
      <c r="M18" s="207" t="s">
        <v>1379</v>
      </c>
      <c r="N18" s="207" t="s">
        <v>1334</v>
      </c>
    </row>
    <row r="19" spans="1:14" ht="99" customHeight="1" x14ac:dyDescent="0.25">
      <c r="A19" s="1446"/>
      <c r="B19" s="1446"/>
      <c r="C19" s="1446"/>
      <c r="D19" s="1446"/>
      <c r="E19" s="1542"/>
      <c r="F19" s="1542"/>
      <c r="G19" s="206" t="s">
        <v>1380</v>
      </c>
      <c r="H19" s="209" t="s">
        <v>74</v>
      </c>
      <c r="I19" s="209" t="s">
        <v>839</v>
      </c>
      <c r="J19" s="225" t="s">
        <v>1381</v>
      </c>
      <c r="K19" s="207" t="s">
        <v>839</v>
      </c>
      <c r="L19" s="219" t="s">
        <v>839</v>
      </c>
      <c r="M19" s="207" t="s">
        <v>839</v>
      </c>
      <c r="N19" s="207" t="s">
        <v>839</v>
      </c>
    </row>
    <row r="21" spans="1:14" ht="23.25" x14ac:dyDescent="0.25">
      <c r="B21" s="391">
        <f>COUNTA(B11:B19)</f>
        <v>3</v>
      </c>
      <c r="C21" s="388"/>
      <c r="D21" s="388"/>
      <c r="E21" s="388"/>
      <c r="F21" s="388"/>
      <c r="G21" s="388"/>
      <c r="H21" s="388"/>
      <c r="I21" s="388"/>
      <c r="J21" s="388"/>
      <c r="K21" s="391">
        <f>COUNTA(K11:K19,K42:K43,K48,K60)</f>
        <v>12</v>
      </c>
      <c r="L21" s="392">
        <f>AVERAGE(L11:L19,L42:L43,L48,L60)</f>
        <v>0.96666666666666656</v>
      </c>
    </row>
    <row r="22" spans="1:14" ht="25.5" x14ac:dyDescent="0.25">
      <c r="B22" s="398" t="s">
        <v>2044</v>
      </c>
      <c r="C22" s="397"/>
      <c r="D22" s="397"/>
      <c r="E22" s="397"/>
      <c r="F22" s="397"/>
      <c r="G22" s="397"/>
      <c r="H22" s="397"/>
      <c r="I22" s="397"/>
      <c r="J22" s="397"/>
      <c r="K22" s="398" t="s">
        <v>2045</v>
      </c>
      <c r="L22" s="398" t="s">
        <v>2046</v>
      </c>
    </row>
    <row r="23" spans="1:14" x14ac:dyDescent="0.25">
      <c r="B23" s="302"/>
    </row>
    <row r="24" spans="1:14" x14ac:dyDescent="0.25">
      <c r="B24" s="302"/>
    </row>
    <row r="25" spans="1:14" x14ac:dyDescent="0.25">
      <c r="A25" s="1172" t="s">
        <v>60</v>
      </c>
      <c r="B25" s="1172"/>
      <c r="C25" s="1173" t="s">
        <v>667</v>
      </c>
      <c r="D25" s="1173"/>
      <c r="E25" s="1173"/>
      <c r="F25" s="1173"/>
    </row>
    <row r="27" spans="1:14" x14ac:dyDescent="0.25">
      <c r="B27" s="71"/>
      <c r="C27" s="1174" t="s">
        <v>262</v>
      </c>
      <c r="D27" s="1174"/>
      <c r="E27" s="1174"/>
      <c r="F27" s="1174"/>
      <c r="G27" s="1175" t="s">
        <v>263</v>
      </c>
      <c r="H27" s="1175"/>
      <c r="I27" s="1175"/>
      <c r="J27" s="1175"/>
      <c r="K27" s="1176" t="s">
        <v>264</v>
      </c>
      <c r="L27" s="1176"/>
      <c r="M27" s="1176"/>
      <c r="N27" s="1176"/>
    </row>
    <row r="28" spans="1:14" x14ac:dyDescent="0.25">
      <c r="A28" s="1167" t="s">
        <v>119</v>
      </c>
      <c r="B28" s="1169" t="s">
        <v>265</v>
      </c>
      <c r="C28" s="1170" t="s">
        <v>266</v>
      </c>
      <c r="D28" s="1170"/>
      <c r="E28" s="1169" t="s">
        <v>267</v>
      </c>
      <c r="F28" s="1170" t="s">
        <v>268</v>
      </c>
      <c r="G28" s="1165" t="s">
        <v>269</v>
      </c>
      <c r="H28" s="1165" t="s">
        <v>270</v>
      </c>
      <c r="I28" s="1165"/>
      <c r="J28" s="1165" t="s">
        <v>271</v>
      </c>
      <c r="K28" s="73" t="s">
        <v>272</v>
      </c>
      <c r="L28" s="1162" t="s">
        <v>273</v>
      </c>
      <c r="M28" s="1162" t="s">
        <v>274</v>
      </c>
      <c r="N28" s="1162" t="s">
        <v>275</v>
      </c>
    </row>
    <row r="29" spans="1:14" x14ac:dyDescent="0.25">
      <c r="A29" s="1168"/>
      <c r="B29" s="1169"/>
      <c r="C29" s="74" t="s">
        <v>276</v>
      </c>
      <c r="D29" s="74" t="s">
        <v>277</v>
      </c>
      <c r="E29" s="1169"/>
      <c r="F29" s="1171"/>
      <c r="G29" s="1166"/>
      <c r="H29" s="75" t="s">
        <v>276</v>
      </c>
      <c r="I29" s="75" t="s">
        <v>277</v>
      </c>
      <c r="J29" s="1166"/>
      <c r="K29" s="73" t="s">
        <v>278</v>
      </c>
      <c r="L29" s="1162"/>
      <c r="M29" s="1162"/>
      <c r="N29" s="1162"/>
    </row>
    <row r="30" spans="1:14" ht="118.9" customHeight="1" x14ac:dyDescent="0.25">
      <c r="A30" s="76">
        <v>1</v>
      </c>
      <c r="B30" s="84" t="s">
        <v>1382</v>
      </c>
      <c r="C30" s="79"/>
      <c r="D30" s="79"/>
      <c r="E30" s="79"/>
      <c r="F30" s="79"/>
      <c r="G30" s="119" t="s">
        <v>1383</v>
      </c>
      <c r="H30" s="79" t="s">
        <v>74</v>
      </c>
      <c r="I30" s="79"/>
      <c r="J30" s="306" t="s">
        <v>2224</v>
      </c>
      <c r="K30" s="84"/>
      <c r="L30" s="94"/>
      <c r="M30" s="84"/>
      <c r="N30" s="84"/>
    </row>
    <row r="31" spans="1:14" ht="154.9" customHeight="1" x14ac:dyDescent="0.25">
      <c r="A31" s="79">
        <v>2</v>
      </c>
      <c r="B31" s="84" t="s">
        <v>1362</v>
      </c>
      <c r="C31" s="79"/>
      <c r="D31" s="79"/>
      <c r="E31" s="79"/>
      <c r="F31" s="79"/>
      <c r="G31" s="119" t="s">
        <v>1384</v>
      </c>
      <c r="H31" s="79" t="s">
        <v>74</v>
      </c>
      <c r="I31" s="79"/>
      <c r="J31" s="306" t="s">
        <v>2225</v>
      </c>
      <c r="K31" s="84"/>
      <c r="L31" s="94"/>
      <c r="M31" s="84"/>
      <c r="N31" s="84"/>
    </row>
    <row r="32" spans="1:14" ht="150" x14ac:dyDescent="0.25">
      <c r="A32" s="1150">
        <v>3</v>
      </c>
      <c r="B32" s="1153" t="s">
        <v>1368</v>
      </c>
      <c r="C32" s="79"/>
      <c r="D32" s="79"/>
      <c r="E32" s="79"/>
      <c r="F32" s="79"/>
      <c r="G32" s="119" t="s">
        <v>1369</v>
      </c>
      <c r="H32" s="79" t="s">
        <v>74</v>
      </c>
      <c r="I32" s="79"/>
      <c r="J32" s="384" t="s">
        <v>2226</v>
      </c>
      <c r="K32" s="84"/>
      <c r="L32" s="94"/>
      <c r="M32" s="84"/>
      <c r="N32" s="84"/>
    </row>
    <row r="33" spans="1:14" ht="45" x14ac:dyDescent="0.25">
      <c r="A33" s="1151"/>
      <c r="B33" s="1154"/>
      <c r="C33" s="79"/>
      <c r="D33" s="79"/>
      <c r="E33" s="79"/>
      <c r="F33" s="79"/>
      <c r="G33" s="119" t="s">
        <v>1385</v>
      </c>
      <c r="H33" s="79" t="s">
        <v>74</v>
      </c>
      <c r="I33" s="79"/>
      <c r="J33" s="119" t="s">
        <v>1386</v>
      </c>
      <c r="K33" s="84"/>
      <c r="L33" s="94"/>
      <c r="M33" s="84"/>
      <c r="N33" s="84"/>
    </row>
    <row r="34" spans="1:14" ht="105" x14ac:dyDescent="0.25">
      <c r="A34" s="1152"/>
      <c r="B34" s="1155"/>
      <c r="C34" s="79"/>
      <c r="D34" s="79"/>
      <c r="E34" s="79"/>
      <c r="F34" s="79"/>
      <c r="G34" s="306" t="s">
        <v>2227</v>
      </c>
      <c r="H34" s="79" t="s">
        <v>74</v>
      </c>
      <c r="I34" s="79"/>
      <c r="J34" s="93" t="s">
        <v>1387</v>
      </c>
      <c r="K34" s="84"/>
      <c r="L34" s="94"/>
      <c r="M34" s="84"/>
      <c r="N34" s="84"/>
    </row>
    <row r="36" spans="1:14" x14ac:dyDescent="0.25">
      <c r="A36" s="1172" t="s">
        <v>60</v>
      </c>
      <c r="B36" s="1172"/>
      <c r="C36" s="1173" t="s">
        <v>672</v>
      </c>
      <c r="D36" s="1173"/>
      <c r="E36" s="1173"/>
      <c r="F36" s="1173"/>
    </row>
    <row r="38" spans="1:14" x14ac:dyDescent="0.25">
      <c r="B38" s="71"/>
      <c r="C38" s="1174" t="s">
        <v>262</v>
      </c>
      <c r="D38" s="1174"/>
      <c r="E38" s="1174"/>
      <c r="F38" s="1174"/>
      <c r="G38" s="1175" t="s">
        <v>263</v>
      </c>
      <c r="H38" s="1175"/>
      <c r="I38" s="1175"/>
      <c r="J38" s="1175"/>
      <c r="K38" s="1176" t="s">
        <v>264</v>
      </c>
      <c r="L38" s="1176"/>
      <c r="M38" s="1176"/>
      <c r="N38" s="1176"/>
    </row>
    <row r="39" spans="1:14" x14ac:dyDescent="0.25">
      <c r="A39" s="1167" t="s">
        <v>119</v>
      </c>
      <c r="B39" s="1169" t="s">
        <v>265</v>
      </c>
      <c r="C39" s="1170" t="s">
        <v>266</v>
      </c>
      <c r="D39" s="1170"/>
      <c r="E39" s="1169" t="s">
        <v>267</v>
      </c>
      <c r="F39" s="1170" t="s">
        <v>268</v>
      </c>
      <c r="G39" s="1165" t="s">
        <v>269</v>
      </c>
      <c r="H39" s="1165" t="s">
        <v>270</v>
      </c>
      <c r="I39" s="1165"/>
      <c r="J39" s="1165" t="s">
        <v>271</v>
      </c>
      <c r="K39" s="73" t="s">
        <v>272</v>
      </c>
      <c r="L39" s="1162" t="s">
        <v>273</v>
      </c>
      <c r="M39" s="1162" t="s">
        <v>274</v>
      </c>
      <c r="N39" s="1162" t="s">
        <v>275</v>
      </c>
    </row>
    <row r="40" spans="1:14" x14ac:dyDescent="0.25">
      <c r="A40" s="1168"/>
      <c r="B40" s="1169"/>
      <c r="C40" s="74" t="s">
        <v>276</v>
      </c>
      <c r="D40" s="74" t="s">
        <v>277</v>
      </c>
      <c r="E40" s="1169"/>
      <c r="F40" s="1171"/>
      <c r="G40" s="1166"/>
      <c r="H40" s="75" t="s">
        <v>276</v>
      </c>
      <c r="I40" s="75" t="s">
        <v>277</v>
      </c>
      <c r="J40" s="1166"/>
      <c r="K40" s="73" t="s">
        <v>278</v>
      </c>
      <c r="L40" s="1162"/>
      <c r="M40" s="1162"/>
      <c r="N40" s="1162"/>
    </row>
    <row r="41" spans="1:14" ht="105" x14ac:dyDescent="0.25">
      <c r="A41" s="76">
        <v>1</v>
      </c>
      <c r="B41" s="84" t="s">
        <v>1354</v>
      </c>
      <c r="C41" s="79"/>
      <c r="D41" s="79" t="s">
        <v>74</v>
      </c>
      <c r="E41" s="79"/>
      <c r="F41" s="79"/>
      <c r="G41" s="93" t="s">
        <v>1355</v>
      </c>
      <c r="H41" s="79" t="s">
        <v>74</v>
      </c>
      <c r="I41" s="79"/>
      <c r="J41" s="84" t="s">
        <v>1388</v>
      </c>
      <c r="K41" s="84" t="s">
        <v>1359</v>
      </c>
      <c r="L41" s="94">
        <v>1</v>
      </c>
      <c r="M41" s="480" t="s">
        <v>2228</v>
      </c>
      <c r="N41" s="84" t="s">
        <v>1388</v>
      </c>
    </row>
    <row r="42" spans="1:14" ht="105" x14ac:dyDescent="0.25">
      <c r="A42" s="79">
        <v>2</v>
      </c>
      <c r="B42" s="84" t="s">
        <v>1354</v>
      </c>
      <c r="C42" s="79"/>
      <c r="D42" s="79" t="s">
        <v>74</v>
      </c>
      <c r="E42" s="79"/>
      <c r="F42" s="79"/>
      <c r="G42" s="93"/>
      <c r="H42" s="79"/>
      <c r="I42" s="79"/>
      <c r="J42" s="72"/>
      <c r="K42" s="413" t="s">
        <v>1389</v>
      </c>
      <c r="L42" s="94">
        <v>1</v>
      </c>
      <c r="M42" s="84" t="s">
        <v>1390</v>
      </c>
      <c r="N42" s="84" t="s">
        <v>1391</v>
      </c>
    </row>
    <row r="43" spans="1:14" ht="60" x14ac:dyDescent="0.25">
      <c r="A43" s="79">
        <v>3</v>
      </c>
      <c r="B43" s="84" t="s">
        <v>1362</v>
      </c>
      <c r="C43" s="79"/>
      <c r="D43" s="79" t="s">
        <v>74</v>
      </c>
      <c r="E43" s="79"/>
      <c r="F43" s="79"/>
      <c r="G43" s="84" t="s">
        <v>1384</v>
      </c>
      <c r="H43" s="79" t="s">
        <v>74</v>
      </c>
      <c r="I43" s="79"/>
      <c r="J43" s="480" t="s">
        <v>2229</v>
      </c>
      <c r="K43" s="413" t="s">
        <v>1392</v>
      </c>
      <c r="L43" s="94">
        <v>1</v>
      </c>
      <c r="M43" s="84" t="s">
        <v>1393</v>
      </c>
      <c r="N43" s="84" t="s">
        <v>1394</v>
      </c>
    </row>
    <row r="44" spans="1:14" ht="97.15" customHeight="1" x14ac:dyDescent="0.25">
      <c r="A44" s="79">
        <v>4</v>
      </c>
      <c r="B44" s="84" t="s">
        <v>1368</v>
      </c>
      <c r="C44" s="79"/>
      <c r="D44" s="79" t="s">
        <v>74</v>
      </c>
      <c r="E44" s="79"/>
      <c r="F44" s="79"/>
      <c r="G44" s="84" t="s">
        <v>1369</v>
      </c>
      <c r="H44" s="79" t="s">
        <v>74</v>
      </c>
      <c r="I44" s="79"/>
      <c r="J44" s="500" t="s">
        <v>2230</v>
      </c>
      <c r="K44" s="84" t="s">
        <v>1372</v>
      </c>
      <c r="L44" s="94">
        <v>1</v>
      </c>
      <c r="M44" s="84" t="s">
        <v>1395</v>
      </c>
      <c r="N44" s="84" t="s">
        <v>1396</v>
      </c>
    </row>
    <row r="45" spans="1:14" ht="80.45" customHeight="1" x14ac:dyDescent="0.25">
      <c r="A45" s="79">
        <v>5</v>
      </c>
      <c r="B45" s="84" t="s">
        <v>1368</v>
      </c>
      <c r="C45" s="79"/>
      <c r="D45" s="79" t="s">
        <v>74</v>
      </c>
      <c r="E45" s="79"/>
      <c r="F45" s="79"/>
      <c r="G45" s="84" t="s">
        <v>1397</v>
      </c>
      <c r="H45" s="79" t="s">
        <v>74</v>
      </c>
      <c r="I45" s="79"/>
      <c r="J45" s="84" t="s">
        <v>1398</v>
      </c>
      <c r="K45" s="84"/>
      <c r="L45" s="94"/>
      <c r="M45" s="84"/>
      <c r="N45" s="84"/>
    </row>
    <row r="46" spans="1:14" ht="49.15" customHeight="1" x14ac:dyDescent="0.25">
      <c r="A46" s="79">
        <v>6</v>
      </c>
      <c r="B46" s="84" t="s">
        <v>1368</v>
      </c>
      <c r="C46" s="79"/>
      <c r="D46" s="79" t="s">
        <v>74</v>
      </c>
      <c r="E46" s="79"/>
      <c r="F46" s="79"/>
      <c r="G46" s="84" t="s">
        <v>1399</v>
      </c>
      <c r="H46" s="79" t="s">
        <v>74</v>
      </c>
      <c r="I46" s="79"/>
      <c r="J46" s="500" t="s">
        <v>2231</v>
      </c>
      <c r="K46" s="84"/>
      <c r="L46" s="94"/>
      <c r="M46" s="84"/>
      <c r="N46" s="84"/>
    </row>
    <row r="47" spans="1:14" ht="79.900000000000006" customHeight="1" x14ac:dyDescent="0.25">
      <c r="A47" s="79">
        <v>7</v>
      </c>
      <c r="B47" s="84" t="s">
        <v>1368</v>
      </c>
      <c r="C47" s="79"/>
      <c r="D47" s="79" t="s">
        <v>74</v>
      </c>
      <c r="E47" s="79"/>
      <c r="F47" s="79"/>
      <c r="G47" s="84" t="s">
        <v>1400</v>
      </c>
      <c r="H47" s="79" t="s">
        <v>74</v>
      </c>
      <c r="I47" s="79"/>
      <c r="J47" s="226" t="s">
        <v>1401</v>
      </c>
      <c r="K47" s="84"/>
      <c r="L47" s="94"/>
      <c r="M47" s="84"/>
      <c r="N47" s="84"/>
    </row>
    <row r="48" spans="1:14" ht="45" x14ac:dyDescent="0.25">
      <c r="A48" s="79">
        <v>8</v>
      </c>
      <c r="B48" s="84" t="s">
        <v>1402</v>
      </c>
      <c r="C48" s="79"/>
      <c r="D48" s="79" t="s">
        <v>74</v>
      </c>
      <c r="E48" s="79"/>
      <c r="F48" s="79"/>
      <c r="G48" s="84" t="s">
        <v>1403</v>
      </c>
      <c r="H48" s="79" t="s">
        <v>74</v>
      </c>
      <c r="I48" s="79"/>
      <c r="J48" s="500" t="s">
        <v>2232</v>
      </c>
      <c r="K48" s="413" t="s">
        <v>1404</v>
      </c>
      <c r="L48" s="94">
        <v>1</v>
      </c>
      <c r="M48" s="84" t="s">
        <v>1405</v>
      </c>
      <c r="N48" s="480" t="s">
        <v>2232</v>
      </c>
    </row>
    <row r="50" spans="1:14" x14ac:dyDescent="0.25">
      <c r="A50" s="1172" t="s">
        <v>60</v>
      </c>
      <c r="B50" s="1172"/>
      <c r="C50" s="1173" t="s">
        <v>891</v>
      </c>
      <c r="D50" s="1173"/>
      <c r="E50" s="1173"/>
      <c r="F50" s="1173"/>
    </row>
    <row r="52" spans="1:14" x14ac:dyDescent="0.25">
      <c r="B52" s="71"/>
      <c r="C52" s="1174" t="s">
        <v>262</v>
      </c>
      <c r="D52" s="1174"/>
      <c r="E52" s="1174"/>
      <c r="F52" s="1174"/>
      <c r="G52" s="1175" t="s">
        <v>263</v>
      </c>
      <c r="H52" s="1175"/>
      <c r="I52" s="1175"/>
      <c r="J52" s="1175"/>
      <c r="K52" s="1176" t="s">
        <v>264</v>
      </c>
      <c r="L52" s="1176"/>
      <c r="M52" s="1176"/>
      <c r="N52" s="1176"/>
    </row>
    <row r="53" spans="1:14" x14ac:dyDescent="0.25">
      <c r="A53" s="1167" t="s">
        <v>119</v>
      </c>
      <c r="B53" s="1169" t="s">
        <v>265</v>
      </c>
      <c r="C53" s="1170" t="s">
        <v>266</v>
      </c>
      <c r="D53" s="1170"/>
      <c r="E53" s="1169" t="s">
        <v>267</v>
      </c>
      <c r="F53" s="1170" t="s">
        <v>268</v>
      </c>
      <c r="G53" s="1165" t="s">
        <v>269</v>
      </c>
      <c r="H53" s="1165" t="s">
        <v>270</v>
      </c>
      <c r="I53" s="1165"/>
      <c r="J53" s="1165" t="s">
        <v>271</v>
      </c>
      <c r="K53" s="73" t="s">
        <v>272</v>
      </c>
      <c r="L53" s="1162" t="s">
        <v>273</v>
      </c>
      <c r="M53" s="1162" t="s">
        <v>274</v>
      </c>
      <c r="N53" s="1162" t="s">
        <v>275</v>
      </c>
    </row>
    <row r="54" spans="1:14" x14ac:dyDescent="0.25">
      <c r="A54" s="1168"/>
      <c r="B54" s="1169"/>
      <c r="C54" s="74" t="s">
        <v>276</v>
      </c>
      <c r="D54" s="74" t="s">
        <v>277</v>
      </c>
      <c r="E54" s="1169"/>
      <c r="F54" s="1171"/>
      <c r="G54" s="1166"/>
      <c r="H54" s="75" t="s">
        <v>276</v>
      </c>
      <c r="I54" s="75" t="s">
        <v>277</v>
      </c>
      <c r="J54" s="1166"/>
      <c r="K54" s="73" t="s">
        <v>278</v>
      </c>
      <c r="L54" s="1162"/>
      <c r="M54" s="1162"/>
      <c r="N54" s="1162"/>
    </row>
    <row r="55" spans="1:14" ht="189.6" customHeight="1" x14ac:dyDescent="0.25">
      <c r="A55" s="76">
        <v>1</v>
      </c>
      <c r="B55" s="84" t="s">
        <v>1406</v>
      </c>
      <c r="C55" s="79"/>
      <c r="D55" s="79" t="s">
        <v>74</v>
      </c>
      <c r="E55" s="84" t="s">
        <v>1407</v>
      </c>
      <c r="F55" s="79"/>
      <c r="G55" s="112" t="s">
        <v>1408</v>
      </c>
      <c r="H55" s="79" t="s">
        <v>90</v>
      </c>
      <c r="I55" s="79"/>
      <c r="J55" s="84" t="s">
        <v>1409</v>
      </c>
      <c r="K55" s="312" t="s">
        <v>2053</v>
      </c>
      <c r="L55" s="94">
        <v>1</v>
      </c>
      <c r="M55" s="480" t="s">
        <v>2233</v>
      </c>
      <c r="N55" s="84" t="s">
        <v>1410</v>
      </c>
    </row>
    <row r="56" spans="1:14" ht="225" x14ac:dyDescent="0.25">
      <c r="A56" s="79">
        <v>2</v>
      </c>
      <c r="B56" s="84" t="s">
        <v>1411</v>
      </c>
      <c r="C56" s="79"/>
      <c r="D56" s="79" t="s">
        <v>74</v>
      </c>
      <c r="E56" s="84" t="s">
        <v>1412</v>
      </c>
      <c r="F56" s="79"/>
      <c r="G56" s="112" t="s">
        <v>1413</v>
      </c>
      <c r="H56" s="79" t="s">
        <v>90</v>
      </c>
      <c r="I56" s="79"/>
      <c r="J56" s="84"/>
      <c r="K56" s="84" t="s">
        <v>1414</v>
      </c>
      <c r="L56" s="94"/>
      <c r="M56" s="480" t="s">
        <v>2234</v>
      </c>
      <c r="N56" s="480" t="s">
        <v>2235</v>
      </c>
    </row>
    <row r="57" spans="1:14" ht="409.5" x14ac:dyDescent="0.25">
      <c r="A57" s="79">
        <v>3</v>
      </c>
      <c r="B57" s="84" t="s">
        <v>1415</v>
      </c>
      <c r="C57" s="79"/>
      <c r="D57" s="79" t="s">
        <v>74</v>
      </c>
      <c r="E57" s="480" t="s">
        <v>2236</v>
      </c>
      <c r="F57" s="79"/>
      <c r="G57" s="123" t="s">
        <v>1416</v>
      </c>
      <c r="H57" s="79"/>
      <c r="I57" s="79"/>
      <c r="J57" s="84" t="s">
        <v>1417</v>
      </c>
      <c r="K57" s="158" t="s">
        <v>1418</v>
      </c>
      <c r="L57" s="94">
        <v>1</v>
      </c>
      <c r="M57" s="480" t="s">
        <v>2237</v>
      </c>
      <c r="N57" s="480" t="s">
        <v>2238</v>
      </c>
    </row>
    <row r="58" spans="1:14" ht="165" x14ac:dyDescent="0.25">
      <c r="A58" s="79">
        <v>4</v>
      </c>
      <c r="B58" s="84" t="s">
        <v>1419</v>
      </c>
      <c r="C58" s="79"/>
      <c r="D58" s="79" t="s">
        <v>74</v>
      </c>
      <c r="E58" s="84" t="s">
        <v>1420</v>
      </c>
      <c r="F58" s="79"/>
      <c r="G58" s="158" t="s">
        <v>1421</v>
      </c>
      <c r="H58" s="79" t="s">
        <v>74</v>
      </c>
      <c r="I58" s="79"/>
      <c r="J58" s="101" t="s">
        <v>1422</v>
      </c>
      <c r="K58" s="480" t="s">
        <v>2239</v>
      </c>
      <c r="L58" s="94"/>
      <c r="M58" s="480" t="s">
        <v>2242</v>
      </c>
      <c r="N58" s="480" t="s">
        <v>2240</v>
      </c>
    </row>
    <row r="59" spans="1:14" ht="180" x14ac:dyDescent="0.25">
      <c r="A59" s="79">
        <v>5</v>
      </c>
      <c r="B59" s="84" t="s">
        <v>1423</v>
      </c>
      <c r="C59" s="79"/>
      <c r="D59" s="79" t="s">
        <v>74</v>
      </c>
      <c r="E59" s="84" t="s">
        <v>1424</v>
      </c>
      <c r="F59" s="79"/>
      <c r="G59" s="158" t="s">
        <v>1425</v>
      </c>
      <c r="H59" s="79" t="s">
        <v>74</v>
      </c>
      <c r="I59" s="79"/>
      <c r="J59" s="84" t="s">
        <v>1426</v>
      </c>
      <c r="K59" s="84"/>
      <c r="L59" s="94">
        <v>1</v>
      </c>
      <c r="M59" s="439" t="s">
        <v>2243</v>
      </c>
      <c r="N59" s="480" t="s">
        <v>2240</v>
      </c>
    </row>
    <row r="60" spans="1:14" ht="165" x14ac:dyDescent="0.25">
      <c r="A60" s="79">
        <v>6</v>
      </c>
      <c r="B60" s="84" t="s">
        <v>1427</v>
      </c>
      <c r="C60" s="79"/>
      <c r="D60" s="79" t="s">
        <v>74</v>
      </c>
      <c r="E60" s="480" t="s">
        <v>2241</v>
      </c>
      <c r="F60" s="79"/>
      <c r="G60" s="158" t="s">
        <v>1428</v>
      </c>
      <c r="H60" s="79" t="s">
        <v>74</v>
      </c>
      <c r="I60" s="79"/>
      <c r="J60" s="101" t="s">
        <v>1429</v>
      </c>
      <c r="K60" s="413" t="s">
        <v>1430</v>
      </c>
      <c r="L60" s="94">
        <v>1</v>
      </c>
      <c r="M60" s="158" t="s">
        <v>1431</v>
      </c>
      <c r="N60" s="84" t="s">
        <v>1432</v>
      </c>
    </row>
  </sheetData>
  <mergeCells count="96">
    <mergeCell ref="A5:B5"/>
    <mergeCell ref="C5:F5"/>
    <mergeCell ref="A7:B7"/>
    <mergeCell ref="C7:F7"/>
    <mergeCell ref="C8:F8"/>
    <mergeCell ref="G8:J8"/>
    <mergeCell ref="K8:N8"/>
    <mergeCell ref="A9:A10"/>
    <mergeCell ref="B9:B10"/>
    <mergeCell ref="C9:D9"/>
    <mergeCell ref="E9:E10"/>
    <mergeCell ref="F9:F10"/>
    <mergeCell ref="G9:G10"/>
    <mergeCell ref="H9:I9"/>
    <mergeCell ref="J9:J10"/>
    <mergeCell ref="L9:L10"/>
    <mergeCell ref="M9:M10"/>
    <mergeCell ref="N9:N10"/>
    <mergeCell ref="A11:A12"/>
    <mergeCell ref="B11:B12"/>
    <mergeCell ref="C11:C12"/>
    <mergeCell ref="D11:D12"/>
    <mergeCell ref="E11:E12"/>
    <mergeCell ref="F11:F12"/>
    <mergeCell ref="G11:G12"/>
    <mergeCell ref="H11:H12"/>
    <mergeCell ref="I11:I12"/>
    <mergeCell ref="J11:J12"/>
    <mergeCell ref="A13:A14"/>
    <mergeCell ref="B13:B14"/>
    <mergeCell ref="C13:C14"/>
    <mergeCell ref="D13:D14"/>
    <mergeCell ref="E13:E14"/>
    <mergeCell ref="F15:F19"/>
    <mergeCell ref="K13:K14"/>
    <mergeCell ref="L13:L14"/>
    <mergeCell ref="M13:M14"/>
    <mergeCell ref="G27:J27"/>
    <mergeCell ref="K27:N27"/>
    <mergeCell ref="N13:N14"/>
    <mergeCell ref="F13:F14"/>
    <mergeCell ref="A28:A29"/>
    <mergeCell ref="B28:B29"/>
    <mergeCell ref="C28:D28"/>
    <mergeCell ref="E28:E29"/>
    <mergeCell ref="F28:F29"/>
    <mergeCell ref="N28:N29"/>
    <mergeCell ref="A15:A19"/>
    <mergeCell ref="A32:A34"/>
    <mergeCell ref="B32:B34"/>
    <mergeCell ref="A25:B25"/>
    <mergeCell ref="C25:F25"/>
    <mergeCell ref="C27:F27"/>
    <mergeCell ref="B15:B19"/>
    <mergeCell ref="C15:C19"/>
    <mergeCell ref="D15:D19"/>
    <mergeCell ref="E15:E19"/>
    <mergeCell ref="G28:G29"/>
    <mergeCell ref="H28:I28"/>
    <mergeCell ref="J28:J29"/>
    <mergeCell ref="L28:L29"/>
    <mergeCell ref="M28:M29"/>
    <mergeCell ref="A36:B36"/>
    <mergeCell ref="C36:F36"/>
    <mergeCell ref="C38:F38"/>
    <mergeCell ref="G38:J38"/>
    <mergeCell ref="K38:N38"/>
    <mergeCell ref="A39:A40"/>
    <mergeCell ref="B39:B40"/>
    <mergeCell ref="C39:D39"/>
    <mergeCell ref="E39:E40"/>
    <mergeCell ref="F39:F40"/>
    <mergeCell ref="C52:F52"/>
    <mergeCell ref="G52:J52"/>
    <mergeCell ref="K52:N52"/>
    <mergeCell ref="G39:G40"/>
    <mergeCell ref="H39:I39"/>
    <mergeCell ref="J39:J40"/>
    <mergeCell ref="L39:L40"/>
    <mergeCell ref="M39:M40"/>
    <mergeCell ref="A1:N1"/>
    <mergeCell ref="A2:N2"/>
    <mergeCell ref="N53:N54"/>
    <mergeCell ref="G53:G54"/>
    <mergeCell ref="H53:I53"/>
    <mergeCell ref="J53:J54"/>
    <mergeCell ref="L53:L54"/>
    <mergeCell ref="M53:M54"/>
    <mergeCell ref="A53:A54"/>
    <mergeCell ref="B53:B54"/>
    <mergeCell ref="C53:D53"/>
    <mergeCell ref="E53:E54"/>
    <mergeCell ref="F53:F54"/>
    <mergeCell ref="N39:N40"/>
    <mergeCell ref="A50:B50"/>
    <mergeCell ref="C50:F50"/>
  </mergeCells>
  <pageMargins left="0.7" right="0.7" top="0.75" bottom="0.75" header="0.3" footer="0.3"/>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7"/>
  <sheetViews>
    <sheetView showGridLines="0" zoomScale="70" zoomScaleNormal="70" workbookViewId="0">
      <selection sqref="A1:XFD2"/>
    </sheetView>
  </sheetViews>
  <sheetFormatPr baseColWidth="10" defaultColWidth="12.5703125" defaultRowHeight="15" x14ac:dyDescent="0.25"/>
  <cols>
    <col min="1" max="1" width="4.7109375" style="71" customWidth="1"/>
    <col min="2" max="2" width="32.42578125" style="71" customWidth="1"/>
    <col min="3" max="3" width="10.7109375" style="71" customWidth="1"/>
    <col min="4" max="4" width="9.85546875" style="71" customWidth="1"/>
    <col min="5" max="5" width="28.85546875" style="71" customWidth="1"/>
    <col min="6" max="6" width="32.42578125" style="71" customWidth="1"/>
    <col min="7" max="7" width="60.42578125" style="71" customWidth="1"/>
    <col min="8" max="9" width="15.5703125" style="71" customWidth="1"/>
    <col min="10" max="10" width="49.42578125" style="71" customWidth="1"/>
    <col min="11" max="11" width="52.85546875" style="71" customWidth="1"/>
    <col min="12" max="12" width="17.42578125" style="71" customWidth="1"/>
    <col min="13" max="13" width="65.7109375" style="71" customWidth="1"/>
    <col min="14" max="14" width="43" style="71" customWidth="1"/>
    <col min="15" max="16384" width="12.5703125" style="71"/>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5" spans="1:14" ht="36.75" customHeight="1" x14ac:dyDescent="0.25">
      <c r="A5" s="1172" t="s">
        <v>60</v>
      </c>
      <c r="B5" s="1172"/>
      <c r="C5" s="1173" t="s">
        <v>1433</v>
      </c>
      <c r="D5" s="1173"/>
      <c r="E5" s="1173"/>
      <c r="F5" s="1173"/>
    </row>
    <row r="7" spans="1:14" x14ac:dyDescent="0.25">
      <c r="C7" s="1174" t="s">
        <v>262</v>
      </c>
      <c r="D7" s="1174"/>
      <c r="E7" s="1174"/>
      <c r="F7" s="1174"/>
      <c r="G7" s="1175" t="s">
        <v>263</v>
      </c>
      <c r="H7" s="1175"/>
      <c r="I7" s="1175"/>
      <c r="J7" s="1175"/>
      <c r="K7" s="1176" t="s">
        <v>264</v>
      </c>
      <c r="L7" s="1176"/>
      <c r="M7" s="1176"/>
      <c r="N7" s="1176"/>
    </row>
    <row r="8" spans="1:14" x14ac:dyDescent="0.25">
      <c r="A8" s="1167" t="s">
        <v>119</v>
      </c>
      <c r="B8" s="1169" t="s">
        <v>265</v>
      </c>
      <c r="C8" s="1170" t="s">
        <v>266</v>
      </c>
      <c r="D8" s="1170"/>
      <c r="E8" s="1169" t="s">
        <v>267</v>
      </c>
      <c r="F8" s="1170" t="s">
        <v>268</v>
      </c>
      <c r="G8" s="1165" t="s">
        <v>269</v>
      </c>
      <c r="H8" s="1165" t="s">
        <v>270</v>
      </c>
      <c r="I8" s="1165"/>
      <c r="J8" s="1165" t="s">
        <v>271</v>
      </c>
      <c r="K8" s="73" t="s">
        <v>272</v>
      </c>
      <c r="L8" s="1162" t="s">
        <v>273</v>
      </c>
      <c r="M8" s="1162" t="s">
        <v>274</v>
      </c>
      <c r="N8" s="1162" t="s">
        <v>275</v>
      </c>
    </row>
    <row r="9" spans="1:14" x14ac:dyDescent="0.25">
      <c r="A9" s="1168"/>
      <c r="B9" s="1169"/>
      <c r="C9" s="74" t="s">
        <v>276</v>
      </c>
      <c r="D9" s="74" t="s">
        <v>277</v>
      </c>
      <c r="E9" s="1169"/>
      <c r="F9" s="1171"/>
      <c r="G9" s="1166"/>
      <c r="H9" s="75" t="s">
        <v>276</v>
      </c>
      <c r="I9" s="75" t="s">
        <v>277</v>
      </c>
      <c r="J9" s="1166"/>
      <c r="K9" s="73" t="s">
        <v>278</v>
      </c>
      <c r="L9" s="1162"/>
      <c r="M9" s="1162"/>
      <c r="N9" s="1162"/>
    </row>
    <row r="10" spans="1:14" ht="60" x14ac:dyDescent="0.25">
      <c r="A10" s="1150">
        <v>1</v>
      </c>
      <c r="B10" s="1153" t="s">
        <v>1434</v>
      </c>
      <c r="C10" s="79"/>
      <c r="D10" s="79" t="s">
        <v>74</v>
      </c>
      <c r="E10" s="84" t="s">
        <v>1435</v>
      </c>
      <c r="F10" s="191"/>
      <c r="G10" s="191" t="s">
        <v>1436</v>
      </c>
      <c r="H10" s="79" t="s">
        <v>74</v>
      </c>
      <c r="I10" s="79"/>
      <c r="J10" s="112" t="s">
        <v>1437</v>
      </c>
      <c r="K10" s="84"/>
      <c r="L10" s="94"/>
      <c r="M10" s="84"/>
      <c r="N10" s="84"/>
    </row>
    <row r="11" spans="1:14" ht="120" x14ac:dyDescent="0.25">
      <c r="A11" s="1152"/>
      <c r="B11" s="1155"/>
      <c r="C11" s="79"/>
      <c r="D11" s="79" t="s">
        <v>74</v>
      </c>
      <c r="E11" s="84" t="s">
        <v>1438</v>
      </c>
      <c r="F11" s="191"/>
      <c r="G11" s="191" t="s">
        <v>1439</v>
      </c>
      <c r="H11" s="79" t="s">
        <v>74</v>
      </c>
      <c r="I11" s="79"/>
      <c r="J11" s="158" t="s">
        <v>1440</v>
      </c>
      <c r="K11" s="278" t="s">
        <v>1441</v>
      </c>
      <c r="L11" s="94">
        <v>1</v>
      </c>
      <c r="M11" s="84" t="s">
        <v>1442</v>
      </c>
      <c r="N11" s="112" t="s">
        <v>1443</v>
      </c>
    </row>
    <row r="12" spans="1:14" ht="105" x14ac:dyDescent="0.25">
      <c r="A12" s="79">
        <v>2</v>
      </c>
      <c r="B12" s="84" t="s">
        <v>1444</v>
      </c>
      <c r="C12" s="79"/>
      <c r="D12" s="79" t="s">
        <v>74</v>
      </c>
      <c r="E12" s="84" t="s">
        <v>1445</v>
      </c>
      <c r="F12" s="85"/>
      <c r="G12" s="129"/>
      <c r="H12" s="79"/>
      <c r="I12" s="79"/>
      <c r="J12" s="84"/>
      <c r="K12" s="278" t="s">
        <v>1446</v>
      </c>
      <c r="L12" s="94">
        <v>1</v>
      </c>
      <c r="M12" s="158" t="s">
        <v>1447</v>
      </c>
      <c r="N12" s="78" t="s">
        <v>1448</v>
      </c>
    </row>
    <row r="13" spans="1:14" ht="90" x14ac:dyDescent="0.25">
      <c r="A13" s="1150">
        <v>3</v>
      </c>
      <c r="B13" s="1153" t="s">
        <v>1449</v>
      </c>
      <c r="C13" s="79"/>
      <c r="D13" s="79" t="s">
        <v>74</v>
      </c>
      <c r="E13" s="84" t="s">
        <v>1450</v>
      </c>
      <c r="F13" s="79"/>
      <c r="G13" s="112" t="s">
        <v>1451</v>
      </c>
      <c r="H13" s="79" t="s">
        <v>74</v>
      </c>
      <c r="I13" s="79"/>
      <c r="J13" s="158" t="s">
        <v>1452</v>
      </c>
      <c r="K13" s="81"/>
      <c r="L13" s="94"/>
      <c r="M13" s="84"/>
      <c r="N13" s="84"/>
    </row>
    <row r="14" spans="1:14" ht="90" x14ac:dyDescent="0.25">
      <c r="A14" s="1151"/>
      <c r="B14" s="1154"/>
      <c r="C14" s="79"/>
      <c r="D14" s="79" t="s">
        <v>74</v>
      </c>
      <c r="E14" s="84" t="s">
        <v>1453</v>
      </c>
      <c r="F14" s="79"/>
      <c r="G14" s="112" t="s">
        <v>1454</v>
      </c>
      <c r="H14" s="79" t="s">
        <v>74</v>
      </c>
      <c r="I14" s="79"/>
      <c r="J14" s="158" t="s">
        <v>1455</v>
      </c>
      <c r="K14" s="84"/>
      <c r="L14" s="94"/>
      <c r="M14" s="84"/>
      <c r="N14" s="84"/>
    </row>
    <row r="15" spans="1:14" ht="162" customHeight="1" x14ac:dyDescent="0.25">
      <c r="A15" s="1152"/>
      <c r="B15" s="1155"/>
      <c r="C15" s="79" t="s">
        <v>74</v>
      </c>
      <c r="D15" s="79"/>
      <c r="E15" s="480" t="s">
        <v>2244</v>
      </c>
      <c r="F15" s="480" t="s">
        <v>2245</v>
      </c>
      <c r="G15" s="112" t="s">
        <v>1456</v>
      </c>
      <c r="H15" s="79" t="s">
        <v>74</v>
      </c>
      <c r="I15" s="79"/>
      <c r="J15" s="158" t="s">
        <v>1457</v>
      </c>
      <c r="K15" s="84"/>
      <c r="L15" s="94"/>
      <c r="M15" s="84"/>
      <c r="N15" s="84"/>
    </row>
    <row r="16" spans="1:14" ht="120" x14ac:dyDescent="0.25">
      <c r="A16" s="1150">
        <v>4</v>
      </c>
      <c r="B16" s="1153" t="s">
        <v>1458</v>
      </c>
      <c r="C16" s="79"/>
      <c r="D16" s="79" t="s">
        <v>74</v>
      </c>
      <c r="E16" s="132" t="s">
        <v>1459</v>
      </c>
      <c r="F16" s="79"/>
      <c r="G16" s="112" t="s">
        <v>1460</v>
      </c>
      <c r="H16" s="79" t="s">
        <v>74</v>
      </c>
      <c r="I16" s="79"/>
      <c r="J16" s="439" t="s">
        <v>2246</v>
      </c>
      <c r="K16" s="112"/>
      <c r="L16" s="94"/>
      <c r="M16" s="84"/>
      <c r="N16" s="84"/>
    </row>
    <row r="17" spans="1:14" ht="90" x14ac:dyDescent="0.25">
      <c r="A17" s="1151"/>
      <c r="B17" s="1154"/>
      <c r="C17" s="79" t="s">
        <v>74</v>
      </c>
      <c r="D17" s="79"/>
      <c r="E17" s="93" t="s">
        <v>1461</v>
      </c>
      <c r="F17" s="84" t="s">
        <v>1462</v>
      </c>
      <c r="G17" s="112" t="s">
        <v>1463</v>
      </c>
      <c r="H17" s="79" t="s">
        <v>74</v>
      </c>
      <c r="I17" s="79"/>
      <c r="J17" s="158" t="s">
        <v>1464</v>
      </c>
      <c r="K17" s="439" t="s">
        <v>2247</v>
      </c>
      <c r="L17" s="94">
        <v>1</v>
      </c>
      <c r="M17" s="84" t="s">
        <v>1465</v>
      </c>
      <c r="N17" s="158" t="s">
        <v>1466</v>
      </c>
    </row>
    <row r="18" spans="1:14" ht="45" x14ac:dyDescent="0.25">
      <c r="A18" s="1151"/>
      <c r="B18" s="1154"/>
      <c r="C18" s="79"/>
      <c r="D18" s="79" t="s">
        <v>74</v>
      </c>
      <c r="E18" s="93" t="s">
        <v>1467</v>
      </c>
      <c r="F18" s="79"/>
      <c r="G18" s="112" t="s">
        <v>1468</v>
      </c>
      <c r="H18" s="79" t="s">
        <v>74</v>
      </c>
      <c r="I18" s="79"/>
      <c r="J18" s="158" t="s">
        <v>1469</v>
      </c>
      <c r="K18" s="112"/>
      <c r="L18" s="94"/>
      <c r="M18" s="84"/>
      <c r="N18" s="84"/>
    </row>
    <row r="19" spans="1:14" ht="120" x14ac:dyDescent="0.25">
      <c r="A19" s="1152"/>
      <c r="B19" s="1155"/>
      <c r="C19" s="79"/>
      <c r="D19" s="79" t="s">
        <v>74</v>
      </c>
      <c r="E19" s="129" t="s">
        <v>1470</v>
      </c>
      <c r="F19" s="79"/>
      <c r="G19" s="202" t="s">
        <v>1471</v>
      </c>
      <c r="H19" s="79" t="s">
        <v>74</v>
      </c>
      <c r="I19" s="79"/>
      <c r="J19" s="158" t="s">
        <v>1472</v>
      </c>
      <c r="K19" s="158"/>
      <c r="L19" s="94"/>
      <c r="M19" s="84"/>
      <c r="N19" s="84"/>
    </row>
    <row r="20" spans="1:14" ht="45" x14ac:dyDescent="0.25">
      <c r="A20" s="1150">
        <v>5</v>
      </c>
      <c r="B20" s="1153" t="s">
        <v>1473</v>
      </c>
      <c r="C20" s="79"/>
      <c r="D20" s="79" t="s">
        <v>74</v>
      </c>
      <c r="E20" s="93" t="s">
        <v>1474</v>
      </c>
      <c r="F20" s="79"/>
      <c r="G20" s="191" t="s">
        <v>1475</v>
      </c>
      <c r="H20" s="79" t="s">
        <v>74</v>
      </c>
      <c r="I20" s="79"/>
      <c r="J20" s="414" t="s">
        <v>2248</v>
      </c>
      <c r="K20" s="84"/>
      <c r="L20" s="94"/>
      <c r="M20" s="84"/>
      <c r="N20" s="84"/>
    </row>
    <row r="21" spans="1:14" ht="45" x14ac:dyDescent="0.25">
      <c r="A21" s="1151"/>
      <c r="B21" s="1154"/>
      <c r="C21" s="79"/>
      <c r="D21" s="79" t="s">
        <v>74</v>
      </c>
      <c r="E21" s="93" t="s">
        <v>1476</v>
      </c>
      <c r="F21" s="79"/>
      <c r="G21" s="191" t="s">
        <v>1477</v>
      </c>
      <c r="H21" s="79" t="s">
        <v>74</v>
      </c>
      <c r="I21" s="79"/>
      <c r="J21" s="112" t="s">
        <v>1478</v>
      </c>
      <c r="K21" s="84"/>
      <c r="L21" s="94"/>
      <c r="M21" s="84"/>
      <c r="N21" s="84"/>
    </row>
    <row r="22" spans="1:14" ht="60" x14ac:dyDescent="0.25">
      <c r="A22" s="1152"/>
      <c r="B22" s="1155"/>
      <c r="C22" s="79"/>
      <c r="D22" s="79" t="s">
        <v>74</v>
      </c>
      <c r="E22" s="93" t="s">
        <v>1479</v>
      </c>
      <c r="F22" s="135"/>
      <c r="G22" s="110" t="s">
        <v>1480</v>
      </c>
      <c r="H22" s="192" t="s">
        <v>74</v>
      </c>
      <c r="I22" s="79"/>
      <c r="J22" s="112" t="s">
        <v>1481</v>
      </c>
      <c r="K22" s="84"/>
      <c r="L22" s="94"/>
      <c r="M22" s="84"/>
      <c r="N22" s="84"/>
    </row>
    <row r="23" spans="1:14" ht="165" x14ac:dyDescent="0.25">
      <c r="A23" s="1150">
        <v>6</v>
      </c>
      <c r="B23" s="1153" t="s">
        <v>1482</v>
      </c>
      <c r="C23" s="79"/>
      <c r="D23" s="79" t="s">
        <v>74</v>
      </c>
      <c r="E23" s="119" t="s">
        <v>1483</v>
      </c>
      <c r="F23" s="135"/>
      <c r="G23" s="158" t="s">
        <v>1484</v>
      </c>
      <c r="H23" s="192" t="s">
        <v>74</v>
      </c>
      <c r="I23" s="79"/>
      <c r="J23" s="112" t="s">
        <v>1485</v>
      </c>
      <c r="K23" s="158"/>
      <c r="L23" s="94"/>
      <c r="M23" s="84"/>
      <c r="N23" s="84"/>
    </row>
    <row r="24" spans="1:14" ht="60" x14ac:dyDescent="0.25">
      <c r="A24" s="1151"/>
      <c r="B24" s="1154"/>
      <c r="C24" s="79" t="s">
        <v>74</v>
      </c>
      <c r="D24" s="79"/>
      <c r="E24" s="119" t="s">
        <v>1486</v>
      </c>
      <c r="F24" s="135"/>
      <c r="G24" s="158" t="s">
        <v>1487</v>
      </c>
      <c r="H24" s="192" t="s">
        <v>74</v>
      </c>
      <c r="I24" s="79"/>
      <c r="J24" s="112" t="s">
        <v>1488</v>
      </c>
      <c r="K24" s="158"/>
      <c r="L24" s="94"/>
      <c r="M24" s="84"/>
      <c r="N24" s="84"/>
    </row>
    <row r="25" spans="1:14" ht="105" x14ac:dyDescent="0.25">
      <c r="A25" s="1151"/>
      <c r="B25" s="1154"/>
      <c r="C25" s="79"/>
      <c r="D25" s="79" t="s">
        <v>74</v>
      </c>
      <c r="E25" s="119" t="s">
        <v>1489</v>
      </c>
      <c r="F25" s="135"/>
      <c r="G25" s="158" t="s">
        <v>1490</v>
      </c>
      <c r="H25" s="192" t="s">
        <v>74</v>
      </c>
      <c r="I25" s="79"/>
      <c r="J25" s="112" t="s">
        <v>1491</v>
      </c>
      <c r="K25" s="158"/>
      <c r="L25" s="94"/>
      <c r="M25" s="84"/>
      <c r="N25" s="84"/>
    </row>
    <row r="26" spans="1:14" ht="60" x14ac:dyDescent="0.25">
      <c r="A26" s="1151"/>
      <c r="B26" s="1154"/>
      <c r="C26" s="79"/>
      <c r="D26" s="79" t="s">
        <v>74</v>
      </c>
      <c r="E26" s="112" t="s">
        <v>1492</v>
      </c>
      <c r="F26" s="135"/>
      <c r="G26" s="158" t="s">
        <v>1493</v>
      </c>
      <c r="H26" s="192" t="s">
        <v>74</v>
      </c>
      <c r="I26" s="79"/>
      <c r="J26" s="112" t="s">
        <v>1494</v>
      </c>
      <c r="K26" s="119" t="s">
        <v>1495</v>
      </c>
      <c r="L26" s="94">
        <v>1</v>
      </c>
      <c r="M26" s="480" t="s">
        <v>2249</v>
      </c>
      <c r="N26" s="414" t="s">
        <v>2055</v>
      </c>
    </row>
    <row r="27" spans="1:14" ht="60" x14ac:dyDescent="0.25">
      <c r="A27" s="1152"/>
      <c r="B27" s="1155"/>
      <c r="C27" s="79" t="s">
        <v>74</v>
      </c>
      <c r="D27" s="79"/>
      <c r="E27" s="193" t="s">
        <v>1496</v>
      </c>
      <c r="F27" s="194" t="s">
        <v>1497</v>
      </c>
      <c r="G27" s="501" t="s">
        <v>2250</v>
      </c>
      <c r="H27" s="192" t="s">
        <v>74</v>
      </c>
      <c r="I27" s="79"/>
      <c r="J27" s="112" t="s">
        <v>1498</v>
      </c>
      <c r="K27" s="202"/>
      <c r="L27" s="94"/>
      <c r="M27" s="84"/>
      <c r="N27" s="84"/>
    </row>
    <row r="28" spans="1:14" ht="60" x14ac:dyDescent="0.25">
      <c r="A28" s="1150">
        <v>7</v>
      </c>
      <c r="B28" s="1439" t="s">
        <v>1499</v>
      </c>
      <c r="C28" s="79"/>
      <c r="D28" s="79" t="s">
        <v>74</v>
      </c>
      <c r="E28" s="93" t="s">
        <v>1500</v>
      </c>
      <c r="F28" s="135"/>
      <c r="G28" s="112" t="s">
        <v>1501</v>
      </c>
      <c r="H28" s="192" t="s">
        <v>74</v>
      </c>
      <c r="I28" s="79"/>
      <c r="J28" s="112" t="s">
        <v>1502</v>
      </c>
      <c r="K28" s="119" t="s">
        <v>1503</v>
      </c>
      <c r="L28" s="94">
        <v>1</v>
      </c>
      <c r="M28" s="84" t="s">
        <v>1504</v>
      </c>
      <c r="N28" s="158" t="s">
        <v>1505</v>
      </c>
    </row>
    <row r="29" spans="1:14" ht="90" x14ac:dyDescent="0.25">
      <c r="A29" s="1151"/>
      <c r="B29" s="1439"/>
      <c r="C29" s="79"/>
      <c r="D29" s="79" t="s">
        <v>74</v>
      </c>
      <c r="E29" s="93" t="s">
        <v>1506</v>
      </c>
      <c r="F29" s="135"/>
      <c r="G29" s="112" t="s">
        <v>1507</v>
      </c>
      <c r="H29" s="192" t="s">
        <v>74</v>
      </c>
      <c r="I29" s="79"/>
      <c r="J29" s="112" t="s">
        <v>1508</v>
      </c>
      <c r="K29" s="306" t="s">
        <v>2251</v>
      </c>
      <c r="L29" s="449">
        <v>0.2</v>
      </c>
      <c r="M29" s="480" t="s">
        <v>2252</v>
      </c>
      <c r="N29" s="439" t="s">
        <v>2253</v>
      </c>
    </row>
    <row r="30" spans="1:14" ht="45" x14ac:dyDescent="0.25">
      <c r="A30" s="1151"/>
      <c r="B30" s="1439"/>
      <c r="C30" s="79"/>
      <c r="D30" s="79" t="s">
        <v>74</v>
      </c>
      <c r="E30" s="93" t="s">
        <v>1509</v>
      </c>
      <c r="F30" s="135"/>
      <c r="G30" s="112" t="s">
        <v>1510</v>
      </c>
      <c r="H30" s="192" t="s">
        <v>74</v>
      </c>
      <c r="I30" s="79"/>
      <c r="J30" s="112" t="s">
        <v>1511</v>
      </c>
      <c r="K30" s="119"/>
      <c r="L30" s="94"/>
      <c r="M30" s="84"/>
      <c r="N30" s="84"/>
    </row>
    <row r="31" spans="1:14" ht="60" x14ac:dyDescent="0.25">
      <c r="A31" s="1151"/>
      <c r="B31" s="1439"/>
      <c r="C31" s="79"/>
      <c r="D31" s="79" t="s">
        <v>74</v>
      </c>
      <c r="E31" s="93" t="s">
        <v>1512</v>
      </c>
      <c r="F31" s="135"/>
      <c r="G31" s="191" t="s">
        <v>1513</v>
      </c>
      <c r="H31" s="192" t="s">
        <v>74</v>
      </c>
      <c r="I31" s="79"/>
      <c r="J31" s="112" t="s">
        <v>1514</v>
      </c>
      <c r="K31" s="119" t="s">
        <v>1515</v>
      </c>
      <c r="L31" s="449">
        <v>0.6</v>
      </c>
      <c r="M31" s="84" t="s">
        <v>1516</v>
      </c>
      <c r="N31" s="158" t="s">
        <v>1517</v>
      </c>
    </row>
    <row r="32" spans="1:14" ht="75" x14ac:dyDescent="0.25">
      <c r="A32" s="1151"/>
      <c r="B32" s="1439"/>
      <c r="C32" s="79" t="s">
        <v>74</v>
      </c>
      <c r="D32" s="79"/>
      <c r="E32" s="129" t="s">
        <v>1518</v>
      </c>
      <c r="F32" s="135"/>
      <c r="G32" s="110" t="s">
        <v>1519</v>
      </c>
      <c r="H32" s="192" t="s">
        <v>74</v>
      </c>
      <c r="I32" s="79"/>
      <c r="J32" s="158" t="s">
        <v>1520</v>
      </c>
      <c r="K32" s="119" t="s">
        <v>1521</v>
      </c>
      <c r="L32" s="94">
        <v>1</v>
      </c>
      <c r="M32" s="84" t="s">
        <v>1522</v>
      </c>
      <c r="N32" s="158" t="s">
        <v>1523</v>
      </c>
    </row>
    <row r="33" spans="1:14" ht="195" x14ac:dyDescent="0.25">
      <c r="A33" s="1440">
        <v>8</v>
      </c>
      <c r="B33" s="1153" t="s">
        <v>1524</v>
      </c>
      <c r="C33" s="79" t="s">
        <v>74</v>
      </c>
      <c r="D33" s="79"/>
      <c r="E33" s="93" t="s">
        <v>1525</v>
      </c>
      <c r="F33" s="194" t="s">
        <v>1526</v>
      </c>
      <c r="G33" s="502" t="s">
        <v>2254</v>
      </c>
      <c r="H33" s="192" t="s">
        <v>74</v>
      </c>
      <c r="I33" s="79"/>
      <c r="J33" s="158" t="s">
        <v>1527</v>
      </c>
      <c r="K33" s="81"/>
      <c r="L33" s="94"/>
      <c r="M33" s="84"/>
      <c r="N33" s="84"/>
    </row>
    <row r="34" spans="1:14" ht="60" x14ac:dyDescent="0.25">
      <c r="A34" s="1440"/>
      <c r="B34" s="1154"/>
      <c r="C34" s="79"/>
      <c r="D34" s="79" t="s">
        <v>74</v>
      </c>
      <c r="E34" s="93" t="s">
        <v>1528</v>
      </c>
      <c r="F34" s="194"/>
      <c r="G34" s="112" t="s">
        <v>1529</v>
      </c>
      <c r="H34" s="192" t="s">
        <v>74</v>
      </c>
      <c r="I34" s="79"/>
      <c r="J34" s="158" t="s">
        <v>1530</v>
      </c>
      <c r="K34" s="81"/>
      <c r="L34" s="94"/>
      <c r="M34" s="84"/>
      <c r="N34" s="84"/>
    </row>
    <row r="35" spans="1:14" ht="195" x14ac:dyDescent="0.25">
      <c r="A35" s="1440"/>
      <c r="B35" s="1154"/>
      <c r="C35" s="79" t="s">
        <v>74</v>
      </c>
      <c r="D35" s="79"/>
      <c r="E35" s="93" t="s">
        <v>1531</v>
      </c>
      <c r="F35" s="194" t="s">
        <v>1532</v>
      </c>
      <c r="G35" s="112" t="s">
        <v>1533</v>
      </c>
      <c r="H35" s="192" t="s">
        <v>74</v>
      </c>
      <c r="I35" s="79"/>
      <c r="J35" s="158" t="s">
        <v>1534</v>
      </c>
      <c r="K35" s="81"/>
      <c r="L35" s="94"/>
      <c r="M35" s="84"/>
      <c r="N35" s="84"/>
    </row>
    <row r="36" spans="1:14" ht="90" x14ac:dyDescent="0.25">
      <c r="A36" s="1440"/>
      <c r="B36" s="1154"/>
      <c r="C36" s="79"/>
      <c r="D36" s="79" t="s">
        <v>74</v>
      </c>
      <c r="E36" s="93" t="s">
        <v>1535</v>
      </c>
      <c r="F36" s="135"/>
      <c r="G36" s="191" t="s">
        <v>1536</v>
      </c>
      <c r="H36" s="192" t="s">
        <v>74</v>
      </c>
      <c r="I36" s="79"/>
      <c r="J36" s="439" t="s">
        <v>2255</v>
      </c>
      <c r="K36" s="81"/>
      <c r="L36" s="94"/>
      <c r="M36" s="84"/>
      <c r="N36" s="84"/>
    </row>
    <row r="37" spans="1:14" ht="60" x14ac:dyDescent="0.25">
      <c r="A37" s="1440"/>
      <c r="B37" s="1155"/>
      <c r="C37" s="79" t="s">
        <v>74</v>
      </c>
      <c r="D37" s="79"/>
      <c r="E37" s="129" t="s">
        <v>1537</v>
      </c>
      <c r="F37" s="194" t="s">
        <v>1538</v>
      </c>
      <c r="G37" s="195" t="s">
        <v>1539</v>
      </c>
      <c r="H37" s="192" t="s">
        <v>74</v>
      </c>
      <c r="I37" s="79"/>
      <c r="J37" s="439" t="s">
        <v>2255</v>
      </c>
      <c r="K37" s="503" t="s">
        <v>2256</v>
      </c>
      <c r="L37" s="94">
        <v>1</v>
      </c>
      <c r="M37" s="84" t="s">
        <v>1540</v>
      </c>
      <c r="N37" s="158" t="s">
        <v>1541</v>
      </c>
    </row>
    <row r="38" spans="1:14" ht="105" x14ac:dyDescent="0.25">
      <c r="A38" s="1150">
        <v>9</v>
      </c>
      <c r="B38" s="1153" t="s">
        <v>1542</v>
      </c>
      <c r="C38" s="79"/>
      <c r="D38" s="79" t="s">
        <v>74</v>
      </c>
      <c r="E38" s="93" t="s">
        <v>1543</v>
      </c>
      <c r="F38" s="135"/>
      <c r="G38" s="196" t="s">
        <v>1544</v>
      </c>
      <c r="H38" s="192" t="s">
        <v>74</v>
      </c>
      <c r="I38" s="79"/>
      <c r="J38" s="414" t="s">
        <v>2257</v>
      </c>
      <c r="K38" s="81"/>
      <c r="L38" s="94"/>
      <c r="M38" s="84"/>
      <c r="N38" s="84"/>
    </row>
    <row r="39" spans="1:14" ht="45" x14ac:dyDescent="0.25">
      <c r="A39" s="1151"/>
      <c r="B39" s="1154"/>
      <c r="C39" s="79"/>
      <c r="D39" s="79" t="s">
        <v>74</v>
      </c>
      <c r="E39" s="93" t="s">
        <v>1545</v>
      </c>
      <c r="F39" s="135"/>
      <c r="G39" s="112" t="s">
        <v>1546</v>
      </c>
      <c r="H39" s="192" t="s">
        <v>74</v>
      </c>
      <c r="I39" s="79"/>
      <c r="J39" s="158" t="s">
        <v>1547</v>
      </c>
      <c r="K39" s="81"/>
      <c r="L39" s="94"/>
      <c r="M39" s="84"/>
      <c r="N39" s="84"/>
    </row>
    <row r="40" spans="1:14" ht="45" x14ac:dyDescent="0.25">
      <c r="A40" s="1152"/>
      <c r="B40" s="1155"/>
      <c r="C40" s="79"/>
      <c r="D40" s="79" t="s">
        <v>74</v>
      </c>
      <c r="E40" s="129" t="s">
        <v>1548</v>
      </c>
      <c r="F40" s="135"/>
      <c r="G40" s="195" t="s">
        <v>1549</v>
      </c>
      <c r="H40" s="192" t="s">
        <v>74</v>
      </c>
      <c r="I40" s="79"/>
      <c r="J40" s="112" t="s">
        <v>1550</v>
      </c>
      <c r="K40" s="82"/>
      <c r="L40" s="94"/>
      <c r="M40" s="84"/>
      <c r="N40" s="84"/>
    </row>
    <row r="41" spans="1:14" ht="120" x14ac:dyDescent="0.25">
      <c r="A41" s="1150">
        <v>10</v>
      </c>
      <c r="B41" s="1153" t="s">
        <v>1551</v>
      </c>
      <c r="C41" s="79"/>
      <c r="D41" s="79" t="s">
        <v>74</v>
      </c>
      <c r="E41" s="93" t="s">
        <v>1552</v>
      </c>
      <c r="F41" s="135"/>
      <c r="G41" s="112" t="s">
        <v>1553</v>
      </c>
      <c r="H41" s="192" t="s">
        <v>74</v>
      </c>
      <c r="I41" s="79"/>
      <c r="J41" s="112" t="s">
        <v>1554</v>
      </c>
      <c r="K41" s="119" t="s">
        <v>1555</v>
      </c>
      <c r="L41" s="94">
        <v>1</v>
      </c>
      <c r="M41" s="480" t="s">
        <v>2258</v>
      </c>
      <c r="N41" s="439" t="s">
        <v>2259</v>
      </c>
    </row>
    <row r="42" spans="1:14" ht="180" x14ac:dyDescent="0.25">
      <c r="A42" s="1151"/>
      <c r="B42" s="1154"/>
      <c r="C42" s="79"/>
      <c r="D42" s="79" t="s">
        <v>74</v>
      </c>
      <c r="E42" s="93" t="s">
        <v>1556</v>
      </c>
      <c r="F42" s="135"/>
      <c r="G42" s="119" t="s">
        <v>1557</v>
      </c>
      <c r="H42" s="192" t="s">
        <v>74</v>
      </c>
      <c r="I42" s="79"/>
      <c r="J42" s="439" t="s">
        <v>2260</v>
      </c>
      <c r="K42" s="119" t="s">
        <v>1558</v>
      </c>
      <c r="L42" s="94">
        <v>1</v>
      </c>
      <c r="M42" s="480" t="s">
        <v>2261</v>
      </c>
      <c r="N42" s="158" t="s">
        <v>1559</v>
      </c>
    </row>
    <row r="43" spans="1:14" ht="135" x14ac:dyDescent="0.25">
      <c r="A43" s="1152"/>
      <c r="B43" s="1155"/>
      <c r="C43" s="79" t="s">
        <v>74</v>
      </c>
      <c r="D43" s="79"/>
      <c r="E43" s="93" t="s">
        <v>1560</v>
      </c>
      <c r="F43" s="194" t="s">
        <v>1561</v>
      </c>
      <c r="G43" s="112" t="s">
        <v>1562</v>
      </c>
      <c r="H43" s="192" t="s">
        <v>74</v>
      </c>
      <c r="I43" s="79"/>
      <c r="J43" s="158" t="s">
        <v>1563</v>
      </c>
      <c r="K43" s="119" t="s">
        <v>1564</v>
      </c>
      <c r="L43" s="94">
        <v>1</v>
      </c>
      <c r="M43" s="158" t="s">
        <v>1565</v>
      </c>
      <c r="N43" s="439" t="s">
        <v>2262</v>
      </c>
    </row>
    <row r="44" spans="1:14" x14ac:dyDescent="0.25">
      <c r="A44" s="97"/>
    </row>
    <row r="46" spans="1:14" ht="23.25" x14ac:dyDescent="0.25">
      <c r="B46" s="391">
        <f>COUNTA(B10:B43)</f>
        <v>10</v>
      </c>
      <c r="C46" s="388"/>
      <c r="D46" s="388"/>
      <c r="E46" s="388"/>
      <c r="F46" s="388"/>
      <c r="G46" s="388"/>
      <c r="H46" s="388"/>
      <c r="I46" s="388"/>
      <c r="J46" s="388"/>
      <c r="K46" s="391">
        <f>COUNTA(K10:K43)</f>
        <v>12</v>
      </c>
      <c r="L46" s="392">
        <f>AVERAGE(L10:L43)</f>
        <v>0.9</v>
      </c>
    </row>
    <row r="47" spans="1:14" ht="38.25" x14ac:dyDescent="0.25">
      <c r="B47" s="398" t="s">
        <v>2044</v>
      </c>
      <c r="C47" s="397"/>
      <c r="D47" s="397"/>
      <c r="E47" s="397"/>
      <c r="F47" s="397"/>
      <c r="G47" s="397"/>
      <c r="H47" s="397"/>
      <c r="I47" s="397"/>
      <c r="J47" s="397"/>
      <c r="K47" s="398" t="s">
        <v>2045</v>
      </c>
      <c r="L47" s="398" t="s">
        <v>2046</v>
      </c>
    </row>
  </sheetData>
  <mergeCells count="36">
    <mergeCell ref="A38:A40"/>
    <mergeCell ref="A41:A43"/>
    <mergeCell ref="A16:A19"/>
    <mergeCell ref="A20:A22"/>
    <mergeCell ref="A23:A27"/>
    <mergeCell ref="A28:A32"/>
    <mergeCell ref="A33:A37"/>
    <mergeCell ref="B41:B43"/>
    <mergeCell ref="B20:B22"/>
    <mergeCell ref="B23:B27"/>
    <mergeCell ref="B28:B32"/>
    <mergeCell ref="B33:B37"/>
    <mergeCell ref="B38:B40"/>
    <mergeCell ref="N8:N9"/>
    <mergeCell ref="A10:A11"/>
    <mergeCell ref="B10:B11"/>
    <mergeCell ref="B13:B15"/>
    <mergeCell ref="B16:B19"/>
    <mergeCell ref="G8:G9"/>
    <mergeCell ref="H8:I8"/>
    <mergeCell ref="J8:J9"/>
    <mergeCell ref="L8:L9"/>
    <mergeCell ref="M8:M9"/>
    <mergeCell ref="A8:A9"/>
    <mergeCell ref="B8:B9"/>
    <mergeCell ref="C8:D8"/>
    <mergeCell ref="E8:E9"/>
    <mergeCell ref="F8:F9"/>
    <mergeCell ref="A13:A15"/>
    <mergeCell ref="A1:N1"/>
    <mergeCell ref="A2:N2"/>
    <mergeCell ref="A5:B5"/>
    <mergeCell ref="C5:F5"/>
    <mergeCell ref="C7:F7"/>
    <mergeCell ref="G7:J7"/>
    <mergeCell ref="K7:N7"/>
  </mergeCells>
  <pageMargins left="0.7" right="0.7" top="0.75" bottom="0.75" header="0.3" footer="0.3"/>
  <pageSetup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7"/>
  <sheetViews>
    <sheetView showGridLines="0" zoomScale="70" zoomScaleNormal="70" workbookViewId="0">
      <selection sqref="A1:XFD2"/>
    </sheetView>
  </sheetViews>
  <sheetFormatPr baseColWidth="10" defaultColWidth="12.5703125" defaultRowHeight="15" x14ac:dyDescent="0.25"/>
  <cols>
    <col min="1" max="1" width="5.140625" style="71" customWidth="1"/>
    <col min="2" max="2" width="15.28515625" style="71" customWidth="1"/>
    <col min="3" max="3" width="8.7109375" style="71" customWidth="1"/>
    <col min="4" max="4" width="9.85546875" style="71" customWidth="1"/>
    <col min="5" max="5" width="24" style="97" customWidth="1"/>
    <col min="6" max="6" width="29" style="71" customWidth="1"/>
    <col min="7" max="7" width="35.42578125" style="71" customWidth="1"/>
    <col min="8" max="9" width="10" style="71" customWidth="1"/>
    <col min="10" max="10" width="66.28515625" style="70" customWidth="1"/>
    <col min="11" max="11" width="30.7109375" style="71" customWidth="1"/>
    <col min="12" max="12" width="15.140625" style="97" customWidth="1"/>
    <col min="13" max="13" width="89.7109375" style="71" customWidth="1"/>
    <col min="14" max="14" width="47.42578125" style="71" customWidth="1"/>
    <col min="15" max="16384" width="12.5703125" style="71"/>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3" spans="1:14" x14ac:dyDescent="0.25">
      <c r="E3" s="572"/>
      <c r="L3" s="572"/>
    </row>
    <row r="4" spans="1:14" x14ac:dyDescent="0.25">
      <c r="E4" s="572"/>
      <c r="L4" s="572"/>
    </row>
    <row r="5" spans="1:14" ht="40.5" customHeight="1" x14ac:dyDescent="0.25">
      <c r="A5" s="1172" t="s">
        <v>60</v>
      </c>
      <c r="B5" s="1172"/>
      <c r="C5" s="1173" t="s">
        <v>1566</v>
      </c>
      <c r="D5" s="1173"/>
      <c r="E5" s="1173"/>
      <c r="F5" s="1173"/>
    </row>
    <row r="6" spans="1:14" ht="38.25" customHeight="1" x14ac:dyDescent="0.25"/>
    <row r="7" spans="1:14" x14ac:dyDescent="0.25">
      <c r="C7" s="1174" t="s">
        <v>262</v>
      </c>
      <c r="D7" s="1174"/>
      <c r="E7" s="1174"/>
      <c r="F7" s="1174"/>
      <c r="G7" s="1175" t="s">
        <v>263</v>
      </c>
      <c r="H7" s="1175"/>
      <c r="I7" s="1175"/>
      <c r="J7" s="1175"/>
      <c r="K7" s="1176" t="s">
        <v>264</v>
      </c>
      <c r="L7" s="1176"/>
      <c r="M7" s="1176"/>
      <c r="N7" s="1176"/>
    </row>
    <row r="8" spans="1:14" x14ac:dyDescent="0.25">
      <c r="A8" s="1167" t="s">
        <v>119</v>
      </c>
      <c r="B8" s="1169" t="s">
        <v>265</v>
      </c>
      <c r="C8" s="1170" t="s">
        <v>266</v>
      </c>
      <c r="D8" s="1170"/>
      <c r="E8" s="1169" t="s">
        <v>267</v>
      </c>
      <c r="F8" s="1170" t="s">
        <v>268</v>
      </c>
      <c r="G8" s="1165" t="s">
        <v>269</v>
      </c>
      <c r="H8" s="1165" t="s">
        <v>270</v>
      </c>
      <c r="I8" s="1165"/>
      <c r="J8" s="1165" t="s">
        <v>271</v>
      </c>
      <c r="K8" s="73" t="s">
        <v>272</v>
      </c>
      <c r="L8" s="1162" t="s">
        <v>273</v>
      </c>
      <c r="M8" s="1162" t="s">
        <v>274</v>
      </c>
      <c r="N8" s="1162" t="s">
        <v>275</v>
      </c>
    </row>
    <row r="9" spans="1:14" x14ac:dyDescent="0.25">
      <c r="A9" s="1168"/>
      <c r="B9" s="1169"/>
      <c r="C9" s="74" t="s">
        <v>276</v>
      </c>
      <c r="D9" s="74" t="s">
        <v>277</v>
      </c>
      <c r="E9" s="1169"/>
      <c r="F9" s="1171"/>
      <c r="G9" s="1166"/>
      <c r="H9" s="75" t="s">
        <v>276</v>
      </c>
      <c r="I9" s="75" t="s">
        <v>277</v>
      </c>
      <c r="J9" s="1166"/>
      <c r="K9" s="73" t="s">
        <v>278</v>
      </c>
      <c r="L9" s="1162"/>
      <c r="M9" s="1162"/>
      <c r="N9" s="1162"/>
    </row>
    <row r="10" spans="1:14" ht="75" x14ac:dyDescent="0.25">
      <c r="A10" s="1150">
        <v>1</v>
      </c>
      <c r="B10" s="1439" t="s">
        <v>1567</v>
      </c>
      <c r="C10" s="79"/>
      <c r="D10" s="79" t="s">
        <v>74</v>
      </c>
      <c r="E10" s="79"/>
      <c r="F10" s="79"/>
      <c r="G10" s="93" t="s">
        <v>1568</v>
      </c>
      <c r="H10" s="79" t="s">
        <v>74</v>
      </c>
      <c r="I10" s="79"/>
      <c r="J10" s="197" t="s">
        <v>1569</v>
      </c>
      <c r="K10" s="84" t="s">
        <v>1570</v>
      </c>
      <c r="L10" s="94">
        <v>1</v>
      </c>
      <c r="M10" s="84" t="s">
        <v>1571</v>
      </c>
      <c r="N10" s="84" t="s">
        <v>1572</v>
      </c>
    </row>
    <row r="11" spans="1:14" ht="150" x14ac:dyDescent="0.25">
      <c r="A11" s="1151"/>
      <c r="B11" s="1439"/>
      <c r="C11" s="79"/>
      <c r="D11" s="79" t="s">
        <v>74</v>
      </c>
      <c r="E11" s="79"/>
      <c r="F11" s="79"/>
      <c r="G11" s="93" t="s">
        <v>1573</v>
      </c>
      <c r="H11" s="79" t="s">
        <v>74</v>
      </c>
      <c r="I11" s="79"/>
      <c r="J11" s="84" t="s">
        <v>1574</v>
      </c>
      <c r="K11" s="84" t="s">
        <v>1575</v>
      </c>
      <c r="L11" s="94">
        <v>1</v>
      </c>
      <c r="M11" s="480" t="s">
        <v>2263</v>
      </c>
      <c r="N11" s="84" t="s">
        <v>1576</v>
      </c>
    </row>
    <row r="12" spans="1:14" ht="150" x14ac:dyDescent="0.25">
      <c r="A12" s="1151"/>
      <c r="B12" s="1439"/>
      <c r="C12" s="79"/>
      <c r="D12" s="79" t="s">
        <v>74</v>
      </c>
      <c r="E12" s="79"/>
      <c r="F12" s="79"/>
      <c r="G12" s="384" t="s">
        <v>2264</v>
      </c>
      <c r="H12" s="79" t="s">
        <v>74</v>
      </c>
      <c r="I12" s="79"/>
      <c r="J12" s="158" t="s">
        <v>1577</v>
      </c>
      <c r="K12" s="480" t="s">
        <v>2265</v>
      </c>
      <c r="L12" s="94">
        <v>1</v>
      </c>
      <c r="M12" s="84" t="s">
        <v>1578</v>
      </c>
      <c r="N12" s="84" t="s">
        <v>1579</v>
      </c>
    </row>
    <row r="13" spans="1:14" ht="30" x14ac:dyDescent="0.25">
      <c r="A13" s="1151"/>
      <c r="B13" s="1439"/>
      <c r="C13" s="79"/>
      <c r="D13" s="79" t="s">
        <v>74</v>
      </c>
      <c r="E13" s="79"/>
      <c r="F13" s="79"/>
      <c r="G13" s="84" t="s">
        <v>1580</v>
      </c>
      <c r="H13" s="79" t="s">
        <v>74</v>
      </c>
      <c r="I13" s="79"/>
      <c r="J13" s="101" t="s">
        <v>1581</v>
      </c>
      <c r="K13" s="84" t="s">
        <v>1582</v>
      </c>
      <c r="L13" s="94">
        <v>1</v>
      </c>
      <c r="M13" s="84" t="s">
        <v>1583</v>
      </c>
      <c r="N13" s="84" t="s">
        <v>1584</v>
      </c>
    </row>
    <row r="14" spans="1:14" ht="90" x14ac:dyDescent="0.25">
      <c r="A14" s="1151"/>
      <c r="B14" s="1439"/>
      <c r="C14" s="79"/>
      <c r="D14" s="79" t="s">
        <v>74</v>
      </c>
      <c r="E14" s="79"/>
      <c r="F14" s="79"/>
      <c r="G14" s="84" t="s">
        <v>1585</v>
      </c>
      <c r="H14" s="79" t="s">
        <v>74</v>
      </c>
      <c r="I14" s="79"/>
      <c r="J14" s="98" t="s">
        <v>1586</v>
      </c>
      <c r="K14" s="84" t="s">
        <v>1587</v>
      </c>
      <c r="L14" s="94">
        <v>1</v>
      </c>
      <c r="M14" s="84" t="s">
        <v>1588</v>
      </c>
      <c r="N14" s="84" t="s">
        <v>1589</v>
      </c>
    </row>
    <row r="15" spans="1:14" ht="90" x14ac:dyDescent="0.25">
      <c r="A15" s="1151"/>
      <c r="B15" s="1439"/>
      <c r="C15" s="79"/>
      <c r="D15" s="79" t="s">
        <v>74</v>
      </c>
      <c r="E15" s="79"/>
      <c r="F15" s="79"/>
      <c r="G15" s="84" t="s">
        <v>1590</v>
      </c>
      <c r="H15" s="79" t="s">
        <v>74</v>
      </c>
      <c r="I15" s="79"/>
      <c r="J15" s="84" t="s">
        <v>1591</v>
      </c>
      <c r="K15" s="84" t="s">
        <v>1592</v>
      </c>
      <c r="L15" s="94">
        <v>1</v>
      </c>
      <c r="M15" s="84" t="s">
        <v>1593</v>
      </c>
      <c r="N15" s="84" t="s">
        <v>1594</v>
      </c>
    </row>
    <row r="16" spans="1:14" ht="135" x14ac:dyDescent="0.25">
      <c r="A16" s="1152"/>
      <c r="B16" s="1439"/>
      <c r="C16" s="79"/>
      <c r="D16" s="79" t="s">
        <v>74</v>
      </c>
      <c r="E16" s="79"/>
      <c r="F16" s="79"/>
      <c r="G16" s="84" t="s">
        <v>1595</v>
      </c>
      <c r="H16" s="79" t="s">
        <v>74</v>
      </c>
      <c r="I16" s="79"/>
      <c r="J16" s="84" t="s">
        <v>1596</v>
      </c>
      <c r="K16" s="84" t="s">
        <v>1597</v>
      </c>
      <c r="L16" s="94">
        <v>1</v>
      </c>
      <c r="M16" s="84" t="s">
        <v>1598</v>
      </c>
      <c r="N16" s="84" t="s">
        <v>1599</v>
      </c>
    </row>
    <row r="17" spans="1:14" ht="228.6" customHeight="1" x14ac:dyDescent="0.25">
      <c r="A17" s="1150">
        <v>2</v>
      </c>
      <c r="B17" s="1154" t="s">
        <v>1600</v>
      </c>
      <c r="C17" s="79"/>
      <c r="D17" s="79" t="s">
        <v>74</v>
      </c>
      <c r="E17" s="79"/>
      <c r="F17" s="79"/>
      <c r="G17" s="480" t="s">
        <v>2266</v>
      </c>
      <c r="H17" s="79" t="s">
        <v>74</v>
      </c>
      <c r="I17" s="79"/>
      <c r="J17" s="84" t="s">
        <v>1601</v>
      </c>
      <c r="K17" s="84" t="s">
        <v>1602</v>
      </c>
      <c r="L17" s="94">
        <v>1</v>
      </c>
      <c r="M17" s="84" t="s">
        <v>1603</v>
      </c>
      <c r="N17" s="84" t="s">
        <v>1604</v>
      </c>
    </row>
    <row r="18" spans="1:14" ht="45" x14ac:dyDescent="0.25">
      <c r="A18" s="1152"/>
      <c r="B18" s="1155"/>
      <c r="C18" s="79"/>
      <c r="D18" s="79" t="s">
        <v>74</v>
      </c>
      <c r="E18" s="79"/>
      <c r="F18" s="79"/>
      <c r="G18" s="84" t="s">
        <v>1605</v>
      </c>
      <c r="H18" s="79" t="s">
        <v>74</v>
      </c>
      <c r="I18" s="79"/>
      <c r="J18" s="84" t="s">
        <v>1606</v>
      </c>
      <c r="K18" s="84" t="s">
        <v>1607</v>
      </c>
      <c r="L18" s="94">
        <v>1</v>
      </c>
      <c r="M18" s="84" t="s">
        <v>1608</v>
      </c>
      <c r="N18" s="84" t="s">
        <v>1609</v>
      </c>
    </row>
    <row r="19" spans="1:14" ht="60" x14ac:dyDescent="0.25">
      <c r="A19" s="79">
        <v>3</v>
      </c>
      <c r="B19" s="84" t="s">
        <v>1610</v>
      </c>
      <c r="C19" s="79"/>
      <c r="D19" s="79" t="s">
        <v>74</v>
      </c>
      <c r="E19" s="79"/>
      <c r="F19" s="79"/>
      <c r="G19" s="84" t="s">
        <v>1611</v>
      </c>
      <c r="H19" s="79" t="s">
        <v>74</v>
      </c>
      <c r="I19" s="79"/>
      <c r="J19" s="84" t="s">
        <v>1612</v>
      </c>
      <c r="K19" s="84" t="s">
        <v>1613</v>
      </c>
      <c r="L19" s="94">
        <v>1</v>
      </c>
      <c r="M19" s="84" t="s">
        <v>1614</v>
      </c>
      <c r="N19" s="84" t="s">
        <v>1615</v>
      </c>
    </row>
    <row r="21" spans="1:14" ht="23.25" x14ac:dyDescent="0.25">
      <c r="B21" s="391">
        <f>COUNTA(B10:B19)</f>
        <v>3</v>
      </c>
      <c r="C21" s="388"/>
      <c r="D21" s="388"/>
      <c r="E21" s="388"/>
      <c r="F21" s="388"/>
      <c r="G21" s="388"/>
      <c r="H21" s="388"/>
      <c r="I21" s="388"/>
      <c r="J21" s="388"/>
      <c r="K21" s="391">
        <f>COUNTA(K10:K19)</f>
        <v>10</v>
      </c>
      <c r="L21" s="392">
        <f>AVERAGE(L10:L19)</f>
        <v>1</v>
      </c>
    </row>
    <row r="22" spans="1:14" ht="38.25" x14ac:dyDescent="0.25">
      <c r="B22" s="398" t="s">
        <v>2044</v>
      </c>
      <c r="C22" s="397"/>
      <c r="D22" s="397"/>
      <c r="E22" s="397"/>
      <c r="F22" s="397"/>
      <c r="G22" s="397"/>
      <c r="H22" s="397"/>
      <c r="I22" s="397"/>
      <c r="J22" s="397"/>
      <c r="K22" s="398" t="s">
        <v>2045</v>
      </c>
      <c r="L22" s="398" t="s">
        <v>2046</v>
      </c>
    </row>
    <row r="23" spans="1:14" x14ac:dyDescent="0.25">
      <c r="E23" s="342"/>
      <c r="L23" s="342"/>
    </row>
    <row r="24" spans="1:14" x14ac:dyDescent="0.25">
      <c r="E24" s="342"/>
      <c r="L24" s="342"/>
    </row>
    <row r="25" spans="1:14" x14ac:dyDescent="0.25">
      <c r="E25" s="342"/>
      <c r="L25" s="342"/>
    </row>
    <row r="26" spans="1:14" x14ac:dyDescent="0.25">
      <c r="A26" s="1172" t="s">
        <v>60</v>
      </c>
      <c r="B26" s="1172"/>
      <c r="C26" s="1173" t="s">
        <v>838</v>
      </c>
      <c r="D26" s="1173"/>
      <c r="E26" s="1173"/>
      <c r="F26" s="1173"/>
    </row>
    <row r="28" spans="1:14" x14ac:dyDescent="0.25">
      <c r="C28" s="1174" t="s">
        <v>262</v>
      </c>
      <c r="D28" s="1174"/>
      <c r="E28" s="1174"/>
      <c r="F28" s="1174"/>
      <c r="G28" s="1175" t="s">
        <v>263</v>
      </c>
      <c r="H28" s="1175"/>
      <c r="I28" s="1175"/>
      <c r="J28" s="1175"/>
      <c r="K28" s="1176" t="s">
        <v>264</v>
      </c>
      <c r="L28" s="1176"/>
      <c r="M28" s="1176"/>
      <c r="N28" s="1176"/>
    </row>
    <row r="29" spans="1:14" x14ac:dyDescent="0.25">
      <c r="A29" s="1167" t="s">
        <v>119</v>
      </c>
      <c r="B29" s="1169" t="s">
        <v>265</v>
      </c>
      <c r="C29" s="1170" t="s">
        <v>266</v>
      </c>
      <c r="D29" s="1170"/>
      <c r="E29" s="1169" t="s">
        <v>267</v>
      </c>
      <c r="F29" s="1170" t="s">
        <v>268</v>
      </c>
      <c r="G29" s="1165" t="s">
        <v>269</v>
      </c>
      <c r="H29" s="1165" t="s">
        <v>270</v>
      </c>
      <c r="I29" s="1165"/>
      <c r="J29" s="1165" t="s">
        <v>271</v>
      </c>
      <c r="K29" s="73" t="s">
        <v>272</v>
      </c>
      <c r="L29" s="1162" t="s">
        <v>273</v>
      </c>
      <c r="M29" s="1162" t="s">
        <v>274</v>
      </c>
      <c r="N29" s="1162" t="s">
        <v>275</v>
      </c>
    </row>
    <row r="30" spans="1:14" x14ac:dyDescent="0.25">
      <c r="A30" s="1168"/>
      <c r="B30" s="1169"/>
      <c r="C30" s="74" t="s">
        <v>276</v>
      </c>
      <c r="D30" s="74" t="s">
        <v>277</v>
      </c>
      <c r="E30" s="1169"/>
      <c r="F30" s="1171"/>
      <c r="G30" s="1166"/>
      <c r="H30" s="75" t="s">
        <v>276</v>
      </c>
      <c r="I30" s="75" t="s">
        <v>277</v>
      </c>
      <c r="J30" s="1166"/>
      <c r="K30" s="73" t="s">
        <v>278</v>
      </c>
      <c r="L30" s="1162"/>
      <c r="M30" s="1162"/>
      <c r="N30" s="1162"/>
    </row>
    <row r="31" spans="1:14" ht="92.45" customHeight="1" x14ac:dyDescent="0.25">
      <c r="A31" s="1466">
        <v>1</v>
      </c>
      <c r="B31" s="1429" t="s">
        <v>1567</v>
      </c>
      <c r="C31" s="1468" t="s">
        <v>839</v>
      </c>
      <c r="D31" s="1466" t="s">
        <v>74</v>
      </c>
      <c r="E31" s="1470" t="s">
        <v>839</v>
      </c>
      <c r="F31" s="1470" t="s">
        <v>839</v>
      </c>
      <c r="G31" s="206" t="s">
        <v>1616</v>
      </c>
      <c r="H31" s="208" t="s">
        <v>74</v>
      </c>
      <c r="I31" s="208" t="s">
        <v>839</v>
      </c>
      <c r="J31" s="209" t="s">
        <v>1617</v>
      </c>
      <c r="K31" s="206" t="s">
        <v>1618</v>
      </c>
      <c r="L31" s="210">
        <v>1</v>
      </c>
      <c r="M31" s="206" t="s">
        <v>1619</v>
      </c>
      <c r="N31" s="209" t="s">
        <v>1620</v>
      </c>
    </row>
    <row r="32" spans="1:14" ht="105" x14ac:dyDescent="0.25">
      <c r="A32" s="1467"/>
      <c r="B32" s="1514"/>
      <c r="C32" s="1469"/>
      <c r="D32" s="1467"/>
      <c r="E32" s="1471"/>
      <c r="F32" s="1471"/>
      <c r="G32" s="207" t="s">
        <v>1621</v>
      </c>
      <c r="H32" s="211" t="s">
        <v>74</v>
      </c>
      <c r="I32" s="211" t="s">
        <v>839</v>
      </c>
      <c r="J32" s="211" t="s">
        <v>1199</v>
      </c>
      <c r="K32" s="207" t="s">
        <v>1622</v>
      </c>
      <c r="L32" s="212">
        <v>1</v>
      </c>
      <c r="M32" s="207" t="s">
        <v>1623</v>
      </c>
      <c r="N32" s="211" t="s">
        <v>1332</v>
      </c>
    </row>
    <row r="34" spans="1:14" x14ac:dyDescent="0.25">
      <c r="A34" s="1172" t="s">
        <v>60</v>
      </c>
      <c r="B34" s="1172"/>
      <c r="C34" s="1173" t="s">
        <v>667</v>
      </c>
      <c r="D34" s="1173"/>
      <c r="E34" s="1173"/>
      <c r="F34" s="1173"/>
    </row>
    <row r="36" spans="1:14" x14ac:dyDescent="0.25">
      <c r="C36" s="1174" t="s">
        <v>262</v>
      </c>
      <c r="D36" s="1174"/>
      <c r="E36" s="1174"/>
      <c r="F36" s="1174"/>
      <c r="G36" s="1175" t="s">
        <v>263</v>
      </c>
      <c r="H36" s="1175"/>
      <c r="I36" s="1175"/>
      <c r="J36" s="1175"/>
      <c r="K36" s="1176" t="s">
        <v>264</v>
      </c>
      <c r="L36" s="1176"/>
      <c r="M36" s="1176"/>
      <c r="N36" s="1176"/>
    </row>
    <row r="37" spans="1:14" x14ac:dyDescent="0.25">
      <c r="A37" s="1167" t="s">
        <v>119</v>
      </c>
      <c r="B37" s="1169" t="s">
        <v>265</v>
      </c>
      <c r="C37" s="1170" t="s">
        <v>266</v>
      </c>
      <c r="D37" s="1170"/>
      <c r="E37" s="1169" t="s">
        <v>267</v>
      </c>
      <c r="F37" s="1170" t="s">
        <v>268</v>
      </c>
      <c r="G37" s="1165" t="s">
        <v>269</v>
      </c>
      <c r="H37" s="1165" t="s">
        <v>270</v>
      </c>
      <c r="I37" s="1165"/>
      <c r="J37" s="1165" t="s">
        <v>271</v>
      </c>
      <c r="K37" s="73" t="s">
        <v>272</v>
      </c>
      <c r="L37" s="1162" t="s">
        <v>273</v>
      </c>
      <c r="M37" s="1162" t="s">
        <v>274</v>
      </c>
      <c r="N37" s="1162" t="s">
        <v>275</v>
      </c>
    </row>
    <row r="38" spans="1:14" x14ac:dyDescent="0.25">
      <c r="A38" s="1168"/>
      <c r="B38" s="1169"/>
      <c r="C38" s="74" t="s">
        <v>276</v>
      </c>
      <c r="D38" s="74" t="s">
        <v>277</v>
      </c>
      <c r="E38" s="1169"/>
      <c r="F38" s="1171"/>
      <c r="G38" s="1166"/>
      <c r="H38" s="75" t="s">
        <v>276</v>
      </c>
      <c r="I38" s="75" t="s">
        <v>277</v>
      </c>
      <c r="J38" s="1166"/>
      <c r="K38" s="73" t="s">
        <v>278</v>
      </c>
      <c r="L38" s="1162"/>
      <c r="M38" s="1162"/>
      <c r="N38" s="1162"/>
    </row>
    <row r="39" spans="1:14" ht="90" x14ac:dyDescent="0.25">
      <c r="A39" s="76">
        <v>1</v>
      </c>
      <c r="B39" s="84" t="s">
        <v>1567</v>
      </c>
      <c r="C39" s="79"/>
      <c r="D39" s="79" t="s">
        <v>74</v>
      </c>
      <c r="E39" s="79"/>
      <c r="F39" s="79"/>
      <c r="G39" s="93" t="s">
        <v>1595</v>
      </c>
      <c r="H39" s="79" t="s">
        <v>74</v>
      </c>
      <c r="I39" s="79"/>
      <c r="J39" s="480" t="s">
        <v>2267</v>
      </c>
      <c r="K39" s="84" t="s">
        <v>1624</v>
      </c>
      <c r="L39" s="94" t="s">
        <v>1625</v>
      </c>
      <c r="M39" s="84" t="s">
        <v>1626</v>
      </c>
      <c r="N39" s="84" t="s">
        <v>1627</v>
      </c>
    </row>
    <row r="40" spans="1:14" ht="90" x14ac:dyDescent="0.25">
      <c r="A40" s="79">
        <v>2</v>
      </c>
      <c r="B40" s="84" t="s">
        <v>1567</v>
      </c>
      <c r="C40" s="79"/>
      <c r="D40" s="79" t="s">
        <v>74</v>
      </c>
      <c r="E40" s="79"/>
      <c r="F40" s="79"/>
      <c r="G40" s="93" t="s">
        <v>1628</v>
      </c>
      <c r="H40" s="79" t="s">
        <v>74</v>
      </c>
      <c r="I40" s="79"/>
      <c r="J40" s="480" t="s">
        <v>2268</v>
      </c>
      <c r="K40" s="84" t="s">
        <v>1629</v>
      </c>
      <c r="L40" s="94" t="s">
        <v>1625</v>
      </c>
      <c r="M40" s="84" t="s">
        <v>1630</v>
      </c>
      <c r="N40" s="84" t="s">
        <v>1631</v>
      </c>
    </row>
    <row r="42" spans="1:14" x14ac:dyDescent="0.25">
      <c r="A42" s="1172" t="s">
        <v>60</v>
      </c>
      <c r="B42" s="1172"/>
      <c r="C42" s="1173" t="s">
        <v>672</v>
      </c>
      <c r="D42" s="1173"/>
      <c r="E42" s="1173"/>
      <c r="F42" s="1173"/>
    </row>
    <row r="44" spans="1:14" x14ac:dyDescent="0.25">
      <c r="C44" s="1174" t="s">
        <v>262</v>
      </c>
      <c r="D44" s="1174"/>
      <c r="E44" s="1174"/>
      <c r="F44" s="1174"/>
      <c r="G44" s="1175" t="s">
        <v>263</v>
      </c>
      <c r="H44" s="1175"/>
      <c r="I44" s="1175"/>
      <c r="J44" s="1175"/>
      <c r="K44" s="1176" t="s">
        <v>264</v>
      </c>
      <c r="L44" s="1176"/>
      <c r="M44" s="1176"/>
      <c r="N44" s="1176"/>
    </row>
    <row r="45" spans="1:14" x14ac:dyDescent="0.25">
      <c r="A45" s="1167" t="s">
        <v>119</v>
      </c>
      <c r="B45" s="1169" t="s">
        <v>265</v>
      </c>
      <c r="C45" s="1170" t="s">
        <v>266</v>
      </c>
      <c r="D45" s="1170"/>
      <c r="E45" s="1169" t="s">
        <v>267</v>
      </c>
      <c r="F45" s="1170" t="s">
        <v>268</v>
      </c>
      <c r="G45" s="1165" t="s">
        <v>269</v>
      </c>
      <c r="H45" s="1165" t="s">
        <v>270</v>
      </c>
      <c r="I45" s="1165"/>
      <c r="J45" s="1165" t="s">
        <v>271</v>
      </c>
      <c r="K45" s="73" t="s">
        <v>272</v>
      </c>
      <c r="L45" s="1162" t="s">
        <v>273</v>
      </c>
      <c r="M45" s="1162" t="s">
        <v>274</v>
      </c>
      <c r="N45" s="1162" t="s">
        <v>275</v>
      </c>
    </row>
    <row r="46" spans="1:14" x14ac:dyDescent="0.25">
      <c r="A46" s="1168"/>
      <c r="B46" s="1169"/>
      <c r="C46" s="74" t="s">
        <v>276</v>
      </c>
      <c r="D46" s="74" t="s">
        <v>277</v>
      </c>
      <c r="E46" s="1169"/>
      <c r="F46" s="1171"/>
      <c r="G46" s="1166"/>
      <c r="H46" s="75" t="s">
        <v>276</v>
      </c>
      <c r="I46" s="75" t="s">
        <v>277</v>
      </c>
      <c r="J46" s="1166"/>
      <c r="K46" s="73" t="s">
        <v>278</v>
      </c>
      <c r="L46" s="1162"/>
      <c r="M46" s="1162"/>
      <c r="N46" s="1162"/>
    </row>
    <row r="47" spans="1:14" ht="90" x14ac:dyDescent="0.25">
      <c r="A47" s="1150">
        <v>1</v>
      </c>
      <c r="B47" s="1153" t="s">
        <v>1567</v>
      </c>
      <c r="C47" s="1150"/>
      <c r="D47" s="1150" t="s">
        <v>74</v>
      </c>
      <c r="E47" s="1150"/>
      <c r="F47" s="1150"/>
      <c r="G47" s="93" t="s">
        <v>1632</v>
      </c>
      <c r="H47" s="79" t="s">
        <v>74</v>
      </c>
      <c r="I47" s="79"/>
      <c r="J47" s="84" t="s">
        <v>1633</v>
      </c>
      <c r="K47" s="84" t="s">
        <v>1618</v>
      </c>
      <c r="L47" s="94">
        <v>1</v>
      </c>
      <c r="M47" s="84" t="s">
        <v>1634</v>
      </c>
      <c r="N47" s="480" t="s">
        <v>2269</v>
      </c>
    </row>
    <row r="48" spans="1:14" ht="120" x14ac:dyDescent="0.25">
      <c r="A48" s="1152"/>
      <c r="B48" s="1155"/>
      <c r="C48" s="1152"/>
      <c r="D48" s="1152"/>
      <c r="E48" s="1152"/>
      <c r="F48" s="1152"/>
      <c r="G48" s="93" t="s">
        <v>1635</v>
      </c>
      <c r="H48" s="79" t="s">
        <v>74</v>
      </c>
      <c r="I48" s="79"/>
      <c r="J48" s="84" t="s">
        <v>1636</v>
      </c>
      <c r="K48" s="84" t="s">
        <v>1637</v>
      </c>
      <c r="L48" s="94">
        <v>1</v>
      </c>
      <c r="M48" s="84" t="s">
        <v>1638</v>
      </c>
      <c r="N48" s="84" t="s">
        <v>1639</v>
      </c>
    </row>
    <row r="50" spans="1:14" x14ac:dyDescent="0.25">
      <c r="A50" s="1172" t="s">
        <v>60</v>
      </c>
      <c r="B50" s="1172"/>
      <c r="C50" s="1173" t="s">
        <v>891</v>
      </c>
      <c r="D50" s="1173"/>
      <c r="E50" s="1173"/>
      <c r="F50" s="1173"/>
    </row>
    <row r="52" spans="1:14" x14ac:dyDescent="0.25">
      <c r="C52" s="1174" t="s">
        <v>262</v>
      </c>
      <c r="D52" s="1174"/>
      <c r="E52" s="1174"/>
      <c r="F52" s="1174"/>
      <c r="G52" s="1175" t="s">
        <v>263</v>
      </c>
      <c r="H52" s="1175"/>
      <c r="I52" s="1175"/>
      <c r="J52" s="1175"/>
      <c r="K52" s="1176" t="s">
        <v>264</v>
      </c>
      <c r="L52" s="1176"/>
      <c r="M52" s="1176"/>
      <c r="N52" s="1176"/>
    </row>
    <row r="53" spans="1:14" ht="13.9" customHeight="1" x14ac:dyDescent="0.25">
      <c r="A53" s="1167" t="s">
        <v>119</v>
      </c>
      <c r="B53" s="1167" t="s">
        <v>265</v>
      </c>
      <c r="C53" s="1214" t="s">
        <v>266</v>
      </c>
      <c r="D53" s="1215"/>
      <c r="E53" s="1169" t="s">
        <v>267</v>
      </c>
      <c r="F53" s="1170" t="s">
        <v>268</v>
      </c>
      <c r="G53" s="1165" t="s">
        <v>269</v>
      </c>
      <c r="H53" s="1165" t="s">
        <v>270</v>
      </c>
      <c r="I53" s="1165"/>
      <c r="J53" s="1165" t="s">
        <v>271</v>
      </c>
      <c r="K53" s="73" t="s">
        <v>272</v>
      </c>
      <c r="L53" s="1162" t="s">
        <v>273</v>
      </c>
      <c r="M53" s="1162" t="s">
        <v>274</v>
      </c>
      <c r="N53" s="1162" t="s">
        <v>275</v>
      </c>
    </row>
    <row r="54" spans="1:14" x14ac:dyDescent="0.25">
      <c r="A54" s="1168"/>
      <c r="B54" s="1168"/>
      <c r="C54" s="74" t="s">
        <v>276</v>
      </c>
      <c r="D54" s="74" t="s">
        <v>277</v>
      </c>
      <c r="E54" s="1169"/>
      <c r="F54" s="1171"/>
      <c r="G54" s="1166"/>
      <c r="H54" s="75" t="s">
        <v>276</v>
      </c>
      <c r="I54" s="75" t="s">
        <v>277</v>
      </c>
      <c r="J54" s="1166"/>
      <c r="K54" s="73" t="s">
        <v>278</v>
      </c>
      <c r="L54" s="1162"/>
      <c r="M54" s="1162"/>
      <c r="N54" s="1162"/>
    </row>
    <row r="55" spans="1:14" ht="120" x14ac:dyDescent="0.25">
      <c r="A55" s="79">
        <v>1</v>
      </c>
      <c r="B55" s="84" t="s">
        <v>1640</v>
      </c>
      <c r="C55" s="79"/>
      <c r="D55" s="79" t="s">
        <v>74</v>
      </c>
      <c r="E55" s="84" t="s">
        <v>1641</v>
      </c>
      <c r="F55" s="79"/>
      <c r="G55" s="84" t="s">
        <v>1642</v>
      </c>
      <c r="H55" s="79" t="s">
        <v>74</v>
      </c>
      <c r="I55" s="79"/>
      <c r="J55" s="84" t="s">
        <v>1643</v>
      </c>
      <c r="K55" s="504" t="s">
        <v>2270</v>
      </c>
      <c r="L55" s="79"/>
      <c r="M55" s="480" t="s">
        <v>2271</v>
      </c>
      <c r="N55" s="84" t="s">
        <v>1644</v>
      </c>
    </row>
    <row r="56" spans="1:14" ht="75" x14ac:dyDescent="0.25">
      <c r="A56" s="79">
        <v>2</v>
      </c>
      <c r="B56" s="84" t="s">
        <v>1640</v>
      </c>
      <c r="C56" s="79"/>
      <c r="D56" s="79" t="s">
        <v>74</v>
      </c>
      <c r="E56" s="84" t="s">
        <v>1640</v>
      </c>
      <c r="F56" s="79"/>
      <c r="G56" s="84" t="s">
        <v>1645</v>
      </c>
      <c r="H56" s="79" t="s">
        <v>74</v>
      </c>
      <c r="I56" s="79"/>
      <c r="J56" s="480" t="s">
        <v>2272</v>
      </c>
      <c r="K56" s="272" t="s">
        <v>1646</v>
      </c>
      <c r="L56" s="79"/>
      <c r="M56" s="84" t="s">
        <v>1647</v>
      </c>
      <c r="N56" s="480" t="s">
        <v>2273</v>
      </c>
    </row>
    <row r="57" spans="1:14" ht="120" x14ac:dyDescent="0.25">
      <c r="A57" s="79">
        <v>3</v>
      </c>
      <c r="B57" s="84" t="s">
        <v>1640</v>
      </c>
      <c r="C57" s="79"/>
      <c r="D57" s="79" t="s">
        <v>74</v>
      </c>
      <c r="E57" s="84" t="s">
        <v>1640</v>
      </c>
      <c r="F57" s="79"/>
      <c r="G57" s="84" t="s">
        <v>1648</v>
      </c>
      <c r="H57" s="79" t="s">
        <v>74</v>
      </c>
      <c r="I57" s="79"/>
      <c r="J57" s="480" t="s">
        <v>2274</v>
      </c>
      <c r="K57" s="272" t="s">
        <v>1649</v>
      </c>
      <c r="L57" s="79"/>
      <c r="M57" s="84" t="s">
        <v>1650</v>
      </c>
      <c r="N57" s="84" t="s">
        <v>1651</v>
      </c>
    </row>
  </sheetData>
  <mergeCells count="98">
    <mergeCell ref="A47:A48"/>
    <mergeCell ref="C53:D53"/>
    <mergeCell ref="J8:J9"/>
    <mergeCell ref="L8:L9"/>
    <mergeCell ref="M8:M9"/>
    <mergeCell ref="A10:A16"/>
    <mergeCell ref="A17:A18"/>
    <mergeCell ref="K28:N28"/>
    <mergeCell ref="A8:A9"/>
    <mergeCell ref="B8:B9"/>
    <mergeCell ref="C8:D8"/>
    <mergeCell ref="E8:E9"/>
    <mergeCell ref="F8:F9"/>
    <mergeCell ref="N8:N9"/>
    <mergeCell ref="B10:B16"/>
    <mergeCell ref="B17:B18"/>
    <mergeCell ref="A5:B5"/>
    <mergeCell ref="C5:F5"/>
    <mergeCell ref="C7:F7"/>
    <mergeCell ref="G7:J7"/>
    <mergeCell ref="K7:N7"/>
    <mergeCell ref="G8:G9"/>
    <mergeCell ref="H8:I8"/>
    <mergeCell ref="F29:F30"/>
    <mergeCell ref="A26:B26"/>
    <mergeCell ref="C26:F26"/>
    <mergeCell ref="C28:F28"/>
    <mergeCell ref="G28:J28"/>
    <mergeCell ref="N29:N30"/>
    <mergeCell ref="A31:A32"/>
    <mergeCell ref="B31:B32"/>
    <mergeCell ref="C31:C32"/>
    <mergeCell ref="D31:D32"/>
    <mergeCell ref="E31:E32"/>
    <mergeCell ref="F31:F32"/>
    <mergeCell ref="G29:G30"/>
    <mergeCell ref="H29:I29"/>
    <mergeCell ref="J29:J30"/>
    <mergeCell ref="L29:L30"/>
    <mergeCell ref="M29:M30"/>
    <mergeCell ref="A29:A30"/>
    <mergeCell ref="B29:B30"/>
    <mergeCell ref="C29:D29"/>
    <mergeCell ref="E29:E30"/>
    <mergeCell ref="A34:B34"/>
    <mergeCell ref="C34:F34"/>
    <mergeCell ref="C36:F36"/>
    <mergeCell ref="G36:J36"/>
    <mergeCell ref="K36:N36"/>
    <mergeCell ref="N37:N38"/>
    <mergeCell ref="A42:B42"/>
    <mergeCell ref="C42:F42"/>
    <mergeCell ref="C44:F44"/>
    <mergeCell ref="G44:J44"/>
    <mergeCell ref="K44:N44"/>
    <mergeCell ref="G37:G38"/>
    <mergeCell ref="H37:I37"/>
    <mergeCell ref="J37:J38"/>
    <mergeCell ref="L37:L38"/>
    <mergeCell ref="M37:M38"/>
    <mergeCell ref="A37:A38"/>
    <mergeCell ref="B37:B38"/>
    <mergeCell ref="C37:D37"/>
    <mergeCell ref="E37:E38"/>
    <mergeCell ref="F37:F38"/>
    <mergeCell ref="A45:A46"/>
    <mergeCell ref="B45:B46"/>
    <mergeCell ref="C45:D45"/>
    <mergeCell ref="E45:E46"/>
    <mergeCell ref="F45:F46"/>
    <mergeCell ref="K52:N52"/>
    <mergeCell ref="N45:N46"/>
    <mergeCell ref="B47:B48"/>
    <mergeCell ref="C47:C48"/>
    <mergeCell ref="D47:D48"/>
    <mergeCell ref="E47:E48"/>
    <mergeCell ref="F47:F48"/>
    <mergeCell ref="G45:G46"/>
    <mergeCell ref="H45:I45"/>
    <mergeCell ref="J45:J46"/>
    <mergeCell ref="L45:L46"/>
    <mergeCell ref="M45:M46"/>
    <mergeCell ref="A1:N1"/>
    <mergeCell ref="A2:N2"/>
    <mergeCell ref="A53:A54"/>
    <mergeCell ref="B53:B54"/>
    <mergeCell ref="E53:E54"/>
    <mergeCell ref="F53:F54"/>
    <mergeCell ref="N53:N54"/>
    <mergeCell ref="G53:G54"/>
    <mergeCell ref="H53:I53"/>
    <mergeCell ref="J53:J54"/>
    <mergeCell ref="L53:L54"/>
    <mergeCell ref="M53:M54"/>
    <mergeCell ref="A50:B50"/>
    <mergeCell ref="C50:F50"/>
    <mergeCell ref="C52:F52"/>
    <mergeCell ref="G52:J52"/>
  </mergeCells>
  <pageMargins left="0.7" right="0.7" top="0.75" bottom="0.75" header="0.3" footer="0.3"/>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6"/>
  <sheetViews>
    <sheetView showGridLines="0" zoomScale="80" zoomScaleNormal="80" workbookViewId="0">
      <selection sqref="A1:XFD2"/>
    </sheetView>
  </sheetViews>
  <sheetFormatPr baseColWidth="10" defaultColWidth="12.5703125" defaultRowHeight="15" x14ac:dyDescent="0.25"/>
  <cols>
    <col min="1" max="1" width="5.140625" style="1" customWidth="1"/>
    <col min="2" max="2" width="23.42578125" style="1" customWidth="1"/>
    <col min="3" max="3" width="28.28515625" style="1" customWidth="1"/>
    <col min="4" max="5" width="9.85546875" style="1" customWidth="1"/>
    <col min="6" max="6" width="21.42578125" style="1" customWidth="1"/>
    <col min="7" max="7" width="47.140625" style="1" customWidth="1"/>
    <col min="8" max="9" width="10" style="1" customWidth="1"/>
    <col min="10" max="10" width="32.85546875" style="1" customWidth="1"/>
    <col min="11" max="11" width="41.140625" style="1" customWidth="1"/>
    <col min="12" max="12" width="18" style="1" customWidth="1"/>
    <col min="13" max="13" width="43.140625" style="1" customWidth="1"/>
    <col min="14" max="14" width="36.140625" style="1" customWidth="1"/>
    <col min="15" max="16384" width="12.5703125" style="1"/>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5" spans="1:14" ht="27" customHeight="1" x14ac:dyDescent="0.25">
      <c r="A5" s="1221" t="s">
        <v>60</v>
      </c>
      <c r="B5" s="1221"/>
      <c r="C5" s="1222" t="s">
        <v>1652</v>
      </c>
      <c r="D5" s="1222"/>
      <c r="E5" s="1222"/>
      <c r="F5" s="1222"/>
    </row>
    <row r="8" spans="1:14" ht="16.5" x14ac:dyDescent="0.25">
      <c r="A8" s="36"/>
      <c r="B8" s="36"/>
      <c r="C8" s="1548" t="s">
        <v>262</v>
      </c>
      <c r="D8" s="1548"/>
      <c r="E8" s="1548"/>
      <c r="F8" s="1548"/>
      <c r="G8" s="1549" t="s">
        <v>263</v>
      </c>
      <c r="H8" s="1549"/>
      <c r="I8" s="1549"/>
      <c r="J8" s="1549"/>
      <c r="K8" s="1550" t="s">
        <v>264</v>
      </c>
      <c r="L8" s="1550"/>
      <c r="M8" s="1550"/>
      <c r="N8" s="1550"/>
    </row>
    <row r="9" spans="1:14" x14ac:dyDescent="0.25">
      <c r="A9" s="1553" t="s">
        <v>119</v>
      </c>
      <c r="B9" s="1553" t="s">
        <v>265</v>
      </c>
      <c r="C9" s="1173" t="s">
        <v>267</v>
      </c>
      <c r="D9" s="1553" t="s">
        <v>266</v>
      </c>
      <c r="E9" s="1553"/>
      <c r="F9" s="1553" t="s">
        <v>268</v>
      </c>
      <c r="G9" s="1551" t="s">
        <v>269</v>
      </c>
      <c r="H9" s="1551" t="s">
        <v>270</v>
      </c>
      <c r="I9" s="1551"/>
      <c r="J9" s="1551" t="s">
        <v>271</v>
      </c>
      <c r="K9" s="387" t="s">
        <v>272</v>
      </c>
      <c r="L9" s="1552" t="s">
        <v>273</v>
      </c>
      <c r="M9" s="1552" t="s">
        <v>274</v>
      </c>
      <c r="N9" s="1552" t="s">
        <v>275</v>
      </c>
    </row>
    <row r="10" spans="1:14" x14ac:dyDescent="0.25">
      <c r="A10" s="1553"/>
      <c r="B10" s="1553"/>
      <c r="C10" s="1173"/>
      <c r="D10" s="385" t="s">
        <v>276</v>
      </c>
      <c r="E10" s="385" t="s">
        <v>277</v>
      </c>
      <c r="F10" s="1553"/>
      <c r="G10" s="1551"/>
      <c r="H10" s="386" t="s">
        <v>276</v>
      </c>
      <c r="I10" s="386" t="s">
        <v>277</v>
      </c>
      <c r="J10" s="1551"/>
      <c r="K10" s="387" t="s">
        <v>278</v>
      </c>
      <c r="L10" s="1552"/>
      <c r="M10" s="1552"/>
      <c r="N10" s="1552"/>
    </row>
    <row r="11" spans="1:14" ht="45" x14ac:dyDescent="0.25">
      <c r="A11" s="1554">
        <v>1</v>
      </c>
      <c r="B11" s="1439" t="s">
        <v>1967</v>
      </c>
      <c r="C11" s="1555"/>
      <c r="D11" s="1555"/>
      <c r="E11" s="1554" t="s">
        <v>74</v>
      </c>
      <c r="F11" s="1555"/>
      <c r="G11" s="505" t="s">
        <v>1968</v>
      </c>
      <c r="H11" s="506" t="s">
        <v>74</v>
      </c>
      <c r="I11" s="507"/>
      <c r="J11" s="505" t="s">
        <v>1969</v>
      </c>
      <c r="K11" s="1556" t="s">
        <v>1970</v>
      </c>
      <c r="L11" s="1557">
        <v>1</v>
      </c>
      <c r="M11" s="1558" t="s">
        <v>1971</v>
      </c>
      <c r="N11" s="1556" t="s">
        <v>2287</v>
      </c>
    </row>
    <row r="12" spans="1:14" x14ac:dyDescent="0.25">
      <c r="A12" s="1554"/>
      <c r="B12" s="1439"/>
      <c r="C12" s="1555"/>
      <c r="D12" s="1555"/>
      <c r="E12" s="1554"/>
      <c r="F12" s="1555"/>
      <c r="G12" s="505" t="s">
        <v>1972</v>
      </c>
      <c r="H12" s="506" t="s">
        <v>74</v>
      </c>
      <c r="I12" s="506"/>
      <c r="J12" s="505" t="s">
        <v>1973</v>
      </c>
      <c r="K12" s="1556"/>
      <c r="L12" s="1557"/>
      <c r="M12" s="1558"/>
      <c r="N12" s="1556"/>
    </row>
    <row r="13" spans="1:14" x14ac:dyDescent="0.25">
      <c r="A13" s="1554"/>
      <c r="B13" s="1439"/>
      <c r="C13" s="1555"/>
      <c r="D13" s="1555"/>
      <c r="E13" s="1554"/>
      <c r="F13" s="1555"/>
      <c r="G13" s="505" t="s">
        <v>1974</v>
      </c>
      <c r="H13" s="506" t="s">
        <v>74</v>
      </c>
      <c r="I13" s="507"/>
      <c r="J13" s="505" t="s">
        <v>1975</v>
      </c>
      <c r="K13" s="1556"/>
      <c r="L13" s="1557"/>
      <c r="M13" s="1558"/>
      <c r="N13" s="1556"/>
    </row>
    <row r="14" spans="1:14" x14ac:dyDescent="0.25">
      <c r="A14" s="1554"/>
      <c r="B14" s="1439"/>
      <c r="C14" s="1555"/>
      <c r="D14" s="1555"/>
      <c r="E14" s="1554"/>
      <c r="F14" s="1555"/>
      <c r="G14" s="505" t="s">
        <v>1976</v>
      </c>
      <c r="H14" s="506" t="s">
        <v>74</v>
      </c>
      <c r="I14" s="507"/>
      <c r="J14" s="505" t="s">
        <v>1977</v>
      </c>
      <c r="K14" s="1556"/>
      <c r="L14" s="1557"/>
      <c r="M14" s="1558"/>
      <c r="N14" s="1556"/>
    </row>
    <row r="15" spans="1:14" ht="30" x14ac:dyDescent="0.25">
      <c r="A15" s="1554"/>
      <c r="B15" s="1439"/>
      <c r="C15" s="1555"/>
      <c r="D15" s="1555"/>
      <c r="E15" s="1554"/>
      <c r="F15" s="1555"/>
      <c r="G15" s="505" t="s">
        <v>1978</v>
      </c>
      <c r="H15" s="506"/>
      <c r="I15" s="506" t="s">
        <v>74</v>
      </c>
      <c r="J15" s="505" t="s">
        <v>1979</v>
      </c>
      <c r="K15" s="1556"/>
      <c r="L15" s="1557"/>
      <c r="M15" s="1558"/>
      <c r="N15" s="1556"/>
    </row>
    <row r="16" spans="1:14" x14ac:dyDescent="0.25">
      <c r="A16" s="1554"/>
      <c r="B16" s="1439"/>
      <c r="C16" s="1555"/>
      <c r="D16" s="1555"/>
      <c r="E16" s="1554"/>
      <c r="F16" s="1555"/>
      <c r="G16" s="505" t="s">
        <v>1980</v>
      </c>
      <c r="H16" s="506" t="s">
        <v>74</v>
      </c>
      <c r="I16" s="506"/>
      <c r="J16" s="505" t="s">
        <v>1981</v>
      </c>
      <c r="K16" s="1556"/>
      <c r="L16" s="1557"/>
      <c r="M16" s="1558"/>
      <c r="N16" s="1556"/>
    </row>
    <row r="17" spans="1:14" ht="30" x14ac:dyDescent="0.25">
      <c r="A17" s="1554"/>
      <c r="B17" s="1439"/>
      <c r="C17" s="1555"/>
      <c r="D17" s="1555"/>
      <c r="E17" s="1554"/>
      <c r="F17" s="1555"/>
      <c r="G17" s="505" t="s">
        <v>1982</v>
      </c>
      <c r="H17" s="506"/>
      <c r="I17" s="506" t="s">
        <v>74</v>
      </c>
      <c r="J17" s="505" t="s">
        <v>1979</v>
      </c>
      <c r="K17" s="1556"/>
      <c r="L17" s="1557"/>
      <c r="M17" s="1558"/>
      <c r="N17" s="1556"/>
    </row>
    <row r="18" spans="1:14" ht="30" x14ac:dyDescent="0.25">
      <c r="A18" s="1554"/>
      <c r="B18" s="1439"/>
      <c r="C18" s="1555"/>
      <c r="D18" s="1555"/>
      <c r="E18" s="1554"/>
      <c r="F18" s="1555"/>
      <c r="G18" s="505" t="s">
        <v>1983</v>
      </c>
      <c r="H18" s="506" t="s">
        <v>74</v>
      </c>
      <c r="I18" s="507"/>
      <c r="J18" s="505" t="s">
        <v>1984</v>
      </c>
      <c r="K18" s="1556" t="s">
        <v>1985</v>
      </c>
      <c r="L18" s="1557">
        <v>1</v>
      </c>
      <c r="M18" s="1558" t="s">
        <v>1986</v>
      </c>
      <c r="N18" s="1556" t="s">
        <v>2288</v>
      </c>
    </row>
    <row r="19" spans="1:14" ht="30" x14ac:dyDescent="0.25">
      <c r="A19" s="1554"/>
      <c r="B19" s="1439"/>
      <c r="C19" s="1555"/>
      <c r="D19" s="1555"/>
      <c r="E19" s="1554"/>
      <c r="F19" s="1555"/>
      <c r="G19" s="505" t="s">
        <v>1987</v>
      </c>
      <c r="H19" s="506"/>
      <c r="I19" s="506" t="s">
        <v>74</v>
      </c>
      <c r="J19" s="505" t="s">
        <v>1988</v>
      </c>
      <c r="K19" s="1556"/>
      <c r="L19" s="1557"/>
      <c r="M19" s="1558"/>
      <c r="N19" s="1556"/>
    </row>
    <row r="20" spans="1:14" ht="30" x14ac:dyDescent="0.25">
      <c r="A20" s="1554"/>
      <c r="B20" s="1439"/>
      <c r="C20" s="1555"/>
      <c r="D20" s="1555"/>
      <c r="E20" s="1554"/>
      <c r="F20" s="1555"/>
      <c r="G20" s="505" t="s">
        <v>1989</v>
      </c>
      <c r="H20" s="506"/>
      <c r="I20" s="506" t="s">
        <v>74</v>
      </c>
      <c r="J20" s="505" t="s">
        <v>1988</v>
      </c>
      <c r="K20" s="1556"/>
      <c r="L20" s="1557"/>
      <c r="M20" s="1558"/>
      <c r="N20" s="1556"/>
    </row>
    <row r="21" spans="1:14" ht="30" x14ac:dyDescent="0.25">
      <c r="A21" s="1554"/>
      <c r="B21" s="1439"/>
      <c r="C21" s="1555"/>
      <c r="D21" s="1555"/>
      <c r="E21" s="1554"/>
      <c r="F21" s="1555"/>
      <c r="G21" s="505" t="s">
        <v>1990</v>
      </c>
      <c r="H21" s="506"/>
      <c r="I21" s="506" t="s">
        <v>74</v>
      </c>
      <c r="J21" s="505" t="s">
        <v>1988</v>
      </c>
      <c r="K21" s="1556"/>
      <c r="L21" s="1557"/>
      <c r="M21" s="1558"/>
      <c r="N21" s="1556"/>
    </row>
    <row r="22" spans="1:14" ht="30" x14ac:dyDescent="0.25">
      <c r="A22" s="1554"/>
      <c r="B22" s="1439"/>
      <c r="C22" s="1555"/>
      <c r="D22" s="1555"/>
      <c r="E22" s="1554"/>
      <c r="F22" s="1555"/>
      <c r="G22" s="505" t="s">
        <v>1991</v>
      </c>
      <c r="H22" s="506" t="s">
        <v>74</v>
      </c>
      <c r="I22" s="506"/>
      <c r="J22" s="505" t="s">
        <v>1992</v>
      </c>
      <c r="K22" s="1556"/>
      <c r="L22" s="1557"/>
      <c r="M22" s="1558"/>
      <c r="N22" s="1556"/>
    </row>
    <row r="23" spans="1:14" ht="30" x14ac:dyDescent="0.25">
      <c r="A23" s="1554"/>
      <c r="B23" s="1439"/>
      <c r="C23" s="1555"/>
      <c r="D23" s="1555"/>
      <c r="E23" s="1554"/>
      <c r="F23" s="1555"/>
      <c r="G23" s="505" t="s">
        <v>1993</v>
      </c>
      <c r="H23" s="506" t="s">
        <v>74</v>
      </c>
      <c r="I23" s="506"/>
      <c r="J23" s="505" t="s">
        <v>1994</v>
      </c>
      <c r="K23" s="1556"/>
      <c r="L23" s="1557"/>
      <c r="M23" s="1558"/>
      <c r="N23" s="1556"/>
    </row>
    <row r="24" spans="1:14" x14ac:dyDescent="0.25">
      <c r="A24" s="1554"/>
      <c r="B24" s="1439"/>
      <c r="C24" s="1555"/>
      <c r="D24" s="1555"/>
      <c r="E24" s="1554"/>
      <c r="F24" s="1555"/>
      <c r="G24" s="505" t="s">
        <v>1995</v>
      </c>
      <c r="H24" s="506" t="s">
        <v>74</v>
      </c>
      <c r="I24" s="507"/>
      <c r="J24" s="505" t="s">
        <v>1996</v>
      </c>
      <c r="K24" s="1556"/>
      <c r="L24" s="1557"/>
      <c r="M24" s="1558"/>
      <c r="N24" s="1556"/>
    </row>
    <row r="25" spans="1:14" ht="30" x14ac:dyDescent="0.25">
      <c r="A25" s="1554">
        <v>2</v>
      </c>
      <c r="B25" s="1439" t="s">
        <v>1997</v>
      </c>
      <c r="C25" s="1555"/>
      <c r="D25" s="1555"/>
      <c r="E25" s="1554" t="s">
        <v>74</v>
      </c>
      <c r="F25" s="1555"/>
      <c r="G25" s="505" t="s">
        <v>1998</v>
      </c>
      <c r="H25" s="506" t="s">
        <v>74</v>
      </c>
      <c r="I25" s="507"/>
      <c r="J25" s="505" t="s">
        <v>1999</v>
      </c>
      <c r="K25" s="1559"/>
      <c r="L25" s="1557"/>
      <c r="M25" s="1558"/>
      <c r="N25" s="1559"/>
    </row>
    <row r="26" spans="1:14" ht="30" x14ac:dyDescent="0.25">
      <c r="A26" s="1554"/>
      <c r="B26" s="1439"/>
      <c r="C26" s="1555"/>
      <c r="D26" s="1555"/>
      <c r="E26" s="1554"/>
      <c r="F26" s="1555"/>
      <c r="G26" s="505" t="s">
        <v>2000</v>
      </c>
      <c r="H26" s="506" t="s">
        <v>74</v>
      </c>
      <c r="I26" s="507"/>
      <c r="J26" s="505" t="s">
        <v>2001</v>
      </c>
      <c r="K26" s="1559"/>
      <c r="L26" s="1557"/>
      <c r="M26" s="1558"/>
      <c r="N26" s="1559"/>
    </row>
    <row r="27" spans="1:14" x14ac:dyDescent="0.25">
      <c r="A27" s="1554"/>
      <c r="B27" s="1439"/>
      <c r="C27" s="1555"/>
      <c r="D27" s="1555"/>
      <c r="E27" s="1554"/>
      <c r="F27" s="1555"/>
      <c r="G27" s="505" t="s">
        <v>2002</v>
      </c>
      <c r="H27" s="506" t="s">
        <v>74</v>
      </c>
      <c r="I27" s="507"/>
      <c r="J27" s="505" t="s">
        <v>2003</v>
      </c>
      <c r="K27" s="1559"/>
      <c r="L27" s="1557"/>
      <c r="M27" s="1558"/>
      <c r="N27" s="1559"/>
    </row>
    <row r="28" spans="1:14" ht="30" x14ac:dyDescent="0.25">
      <c r="A28" s="1554"/>
      <c r="B28" s="1439"/>
      <c r="C28" s="1555"/>
      <c r="D28" s="1555"/>
      <c r="E28" s="1554"/>
      <c r="F28" s="1555"/>
      <c r="G28" s="505" t="s">
        <v>2004</v>
      </c>
      <c r="H28" s="506" t="s">
        <v>74</v>
      </c>
      <c r="I28" s="507"/>
      <c r="J28" s="505" t="s">
        <v>2275</v>
      </c>
      <c r="K28" s="1559"/>
      <c r="L28" s="1557"/>
      <c r="M28" s="1558"/>
      <c r="N28" s="1559"/>
    </row>
    <row r="29" spans="1:14" ht="45" x14ac:dyDescent="0.25">
      <c r="A29" s="1554"/>
      <c r="B29" s="1439"/>
      <c r="C29" s="1555"/>
      <c r="D29" s="1555"/>
      <c r="E29" s="1554"/>
      <c r="F29" s="1555"/>
      <c r="G29" s="505" t="s">
        <v>2276</v>
      </c>
      <c r="H29" s="506" t="s">
        <v>74</v>
      </c>
      <c r="I29" s="507"/>
      <c r="J29" s="505" t="s">
        <v>2277</v>
      </c>
      <c r="K29" s="1559"/>
      <c r="L29" s="1557"/>
      <c r="M29" s="1558"/>
      <c r="N29" s="1559"/>
    </row>
    <row r="30" spans="1:14" ht="45" x14ac:dyDescent="0.25">
      <c r="A30" s="1554"/>
      <c r="B30" s="1439"/>
      <c r="C30" s="1555"/>
      <c r="D30" s="1555"/>
      <c r="E30" s="1554"/>
      <c r="F30" s="1555"/>
      <c r="G30" s="505" t="s">
        <v>2005</v>
      </c>
      <c r="H30" s="506" t="s">
        <v>74</v>
      </c>
      <c r="I30" s="507"/>
      <c r="J30" s="505" t="s">
        <v>2006</v>
      </c>
      <c r="K30" s="1559"/>
      <c r="L30" s="1557"/>
      <c r="M30" s="1558"/>
      <c r="N30" s="1559"/>
    </row>
    <row r="31" spans="1:14" ht="30" x14ac:dyDescent="0.25">
      <c r="A31" s="1554">
        <v>3</v>
      </c>
      <c r="B31" s="1439" t="s">
        <v>2007</v>
      </c>
      <c r="C31" s="1555"/>
      <c r="D31" s="1555"/>
      <c r="E31" s="1554" t="s">
        <v>74</v>
      </c>
      <c r="F31" s="1555"/>
      <c r="G31" s="505" t="s">
        <v>2008</v>
      </c>
      <c r="H31" s="506" t="s">
        <v>74</v>
      </c>
      <c r="I31" s="507"/>
      <c r="J31" s="505" t="s">
        <v>2009</v>
      </c>
      <c r="K31" s="1556" t="s">
        <v>2010</v>
      </c>
      <c r="L31" s="1557">
        <v>1</v>
      </c>
      <c r="M31" s="1558" t="s">
        <v>2011</v>
      </c>
      <c r="N31" s="1556" t="s">
        <v>2278</v>
      </c>
    </row>
    <row r="32" spans="1:14" ht="30" x14ac:dyDescent="0.25">
      <c r="A32" s="1554"/>
      <c r="B32" s="1439"/>
      <c r="C32" s="1555"/>
      <c r="D32" s="1555"/>
      <c r="E32" s="1554"/>
      <c r="F32" s="1555"/>
      <c r="G32" s="505" t="s">
        <v>2012</v>
      </c>
      <c r="H32" s="506" t="s">
        <v>74</v>
      </c>
      <c r="I32" s="506"/>
      <c r="J32" s="505" t="s">
        <v>2013</v>
      </c>
      <c r="K32" s="1556"/>
      <c r="L32" s="1557"/>
      <c r="M32" s="1558"/>
      <c r="N32" s="1556"/>
    </row>
    <row r="33" spans="1:14" x14ac:dyDescent="0.25">
      <c r="A33" s="1554"/>
      <c r="B33" s="1439"/>
      <c r="C33" s="1555"/>
      <c r="D33" s="1555"/>
      <c r="E33" s="1554"/>
      <c r="F33" s="1555"/>
      <c r="G33" s="505" t="s">
        <v>2014</v>
      </c>
      <c r="H33" s="506" t="s">
        <v>74</v>
      </c>
      <c r="I33" s="507"/>
      <c r="J33" s="505" t="s">
        <v>2015</v>
      </c>
      <c r="K33" s="1556"/>
      <c r="L33" s="1557"/>
      <c r="M33" s="1558"/>
      <c r="N33" s="1556"/>
    </row>
    <row r="34" spans="1:14" ht="30" x14ac:dyDescent="0.25">
      <c r="A34" s="1554"/>
      <c r="B34" s="1439"/>
      <c r="C34" s="1555"/>
      <c r="D34" s="1555"/>
      <c r="E34" s="1554"/>
      <c r="F34" s="1555"/>
      <c r="G34" s="505" t="s">
        <v>2000</v>
      </c>
      <c r="H34" s="506" t="s">
        <v>74</v>
      </c>
      <c r="I34" s="507"/>
      <c r="J34" s="505" t="s">
        <v>2016</v>
      </c>
      <c r="K34" s="1556"/>
      <c r="L34" s="1557"/>
      <c r="M34" s="1558"/>
      <c r="N34" s="1556"/>
    </row>
    <row r="35" spans="1:14" ht="30" x14ac:dyDescent="0.25">
      <c r="A35" s="1554"/>
      <c r="B35" s="1439"/>
      <c r="C35" s="1555"/>
      <c r="D35" s="1555"/>
      <c r="E35" s="1554"/>
      <c r="F35" s="1555"/>
      <c r="G35" s="505" t="s">
        <v>2017</v>
      </c>
      <c r="H35" s="506" t="s">
        <v>74</v>
      </c>
      <c r="I35" s="507"/>
      <c r="J35" s="505" t="s">
        <v>2018</v>
      </c>
      <c r="K35" s="1556"/>
      <c r="L35" s="1557"/>
      <c r="M35" s="1558"/>
      <c r="N35" s="1556"/>
    </row>
    <row r="36" spans="1:14" ht="45" x14ac:dyDescent="0.25">
      <c r="A36" s="1554"/>
      <c r="B36" s="1439"/>
      <c r="C36" s="1555"/>
      <c r="D36" s="1555"/>
      <c r="E36" s="1554"/>
      <c r="F36" s="1555"/>
      <c r="G36" s="505" t="s">
        <v>2019</v>
      </c>
      <c r="H36" s="506" t="s">
        <v>74</v>
      </c>
      <c r="I36" s="506"/>
      <c r="J36" s="505" t="s">
        <v>2020</v>
      </c>
      <c r="K36" s="1556"/>
      <c r="L36" s="1557"/>
      <c r="M36" s="1558"/>
      <c r="N36" s="1556"/>
    </row>
    <row r="37" spans="1:14" ht="30" x14ac:dyDescent="0.25">
      <c r="A37" s="1554">
        <v>4</v>
      </c>
      <c r="B37" s="1439" t="s">
        <v>2021</v>
      </c>
      <c r="C37" s="1555"/>
      <c r="D37" s="1555"/>
      <c r="E37" s="1554" t="s">
        <v>74</v>
      </c>
      <c r="F37" s="1555"/>
      <c r="G37" s="505" t="s">
        <v>2022</v>
      </c>
      <c r="H37" s="506" t="s">
        <v>74</v>
      </c>
      <c r="I37" s="507"/>
      <c r="J37" s="505" t="s">
        <v>2023</v>
      </c>
      <c r="K37" s="505" t="s">
        <v>2024</v>
      </c>
      <c r="L37" s="708">
        <v>1</v>
      </c>
      <c r="M37" s="505" t="s">
        <v>2025</v>
      </c>
      <c r="N37" s="709" t="s">
        <v>2279</v>
      </c>
    </row>
    <row r="38" spans="1:14" ht="150" x14ac:dyDescent="0.25">
      <c r="A38" s="1554"/>
      <c r="B38" s="1439"/>
      <c r="C38" s="1555"/>
      <c r="D38" s="1555"/>
      <c r="E38" s="1554"/>
      <c r="F38" s="1555"/>
      <c r="G38" s="505" t="s">
        <v>2026</v>
      </c>
      <c r="H38" s="506" t="s">
        <v>74</v>
      </c>
      <c r="I38" s="507"/>
      <c r="J38" s="505" t="s">
        <v>2027</v>
      </c>
      <c r="K38" s="710" t="s">
        <v>2028</v>
      </c>
      <c r="L38" s="711">
        <v>1</v>
      </c>
      <c r="M38" s="710" t="s">
        <v>2029</v>
      </c>
      <c r="N38" s="710" t="s">
        <v>2280</v>
      </c>
    </row>
    <row r="39" spans="1:14" x14ac:dyDescent="0.25">
      <c r="A39" s="1554"/>
      <c r="B39" s="1439"/>
      <c r="C39" s="1555"/>
      <c r="D39" s="1555"/>
      <c r="E39" s="1554"/>
      <c r="F39" s="1555"/>
      <c r="G39" s="505" t="s">
        <v>2030</v>
      </c>
      <c r="H39" s="506" t="s">
        <v>74</v>
      </c>
      <c r="I39" s="507"/>
      <c r="J39" s="505" t="s">
        <v>2031</v>
      </c>
      <c r="K39" s="1556" t="s">
        <v>2281</v>
      </c>
      <c r="L39" s="1557">
        <v>1</v>
      </c>
      <c r="M39" s="1558" t="s">
        <v>2032</v>
      </c>
      <c r="N39" s="1556" t="s">
        <v>2282</v>
      </c>
    </row>
    <row r="40" spans="1:14" ht="30" x14ac:dyDescent="0.25">
      <c r="A40" s="1554"/>
      <c r="B40" s="1439"/>
      <c r="C40" s="1555"/>
      <c r="D40" s="1555"/>
      <c r="E40" s="1554"/>
      <c r="F40" s="1555"/>
      <c r="G40" s="505" t="s">
        <v>2033</v>
      </c>
      <c r="H40" s="506" t="s">
        <v>74</v>
      </c>
      <c r="I40" s="507"/>
      <c r="J40" s="505" t="s">
        <v>2283</v>
      </c>
      <c r="K40" s="1556"/>
      <c r="L40" s="1559"/>
      <c r="M40" s="1558"/>
      <c r="N40" s="1556"/>
    </row>
    <row r="41" spans="1:14" ht="75" x14ac:dyDescent="0.25">
      <c r="A41" s="1554"/>
      <c r="B41" s="1439"/>
      <c r="C41" s="1555"/>
      <c r="D41" s="1555"/>
      <c r="E41" s="1554"/>
      <c r="F41" s="1555"/>
      <c r="G41" s="505" t="s">
        <v>2005</v>
      </c>
      <c r="H41" s="506" t="s">
        <v>74</v>
      </c>
      <c r="I41" s="506"/>
      <c r="J41" s="505" t="s">
        <v>2034</v>
      </c>
      <c r="K41" s="505" t="s">
        <v>2035</v>
      </c>
      <c r="L41" s="708">
        <v>1</v>
      </c>
      <c r="M41" s="505" t="s">
        <v>2284</v>
      </c>
      <c r="N41" s="505" t="s">
        <v>2285</v>
      </c>
    </row>
    <row r="42" spans="1:14" ht="30" x14ac:dyDescent="0.25">
      <c r="A42" s="1554">
        <v>5</v>
      </c>
      <c r="B42" s="1554" t="s">
        <v>2036</v>
      </c>
      <c r="C42" s="1554"/>
      <c r="D42" s="1554"/>
      <c r="E42" s="1554" t="s">
        <v>74</v>
      </c>
      <c r="F42" s="1554"/>
      <c r="G42" s="505" t="s">
        <v>2037</v>
      </c>
      <c r="H42" s="506" t="s">
        <v>74</v>
      </c>
      <c r="I42" s="507"/>
      <c r="J42" s="505" t="s">
        <v>2038</v>
      </c>
      <c r="K42" s="1556" t="s">
        <v>2039</v>
      </c>
      <c r="L42" s="1557">
        <v>1</v>
      </c>
      <c r="M42" s="1558" t="s">
        <v>2040</v>
      </c>
      <c r="N42" s="1556" t="s">
        <v>2286</v>
      </c>
    </row>
    <row r="43" spans="1:14" x14ac:dyDescent="0.25">
      <c r="A43" s="1554"/>
      <c r="B43" s="1554"/>
      <c r="C43" s="1554"/>
      <c r="D43" s="1554"/>
      <c r="E43" s="1554"/>
      <c r="F43" s="1554"/>
      <c r="G43" s="505" t="s">
        <v>2041</v>
      </c>
      <c r="H43" s="506" t="s">
        <v>74</v>
      </c>
      <c r="I43" s="507"/>
      <c r="J43" s="505" t="s">
        <v>2042</v>
      </c>
      <c r="K43" s="1556"/>
      <c r="L43" s="1559"/>
      <c r="M43" s="1558"/>
      <c r="N43" s="1556"/>
    </row>
    <row r="45" spans="1:14" ht="23.25" x14ac:dyDescent="0.25">
      <c r="B45" s="391">
        <f>COUNTA(B11:B43)</f>
        <v>5</v>
      </c>
      <c r="C45" s="388"/>
      <c r="D45" s="388"/>
      <c r="E45" s="388"/>
      <c r="F45" s="388"/>
      <c r="G45" s="388"/>
      <c r="H45" s="388"/>
      <c r="I45" s="388"/>
      <c r="J45" s="388"/>
      <c r="K45" s="391">
        <f>COUNTA(K11:K43)</f>
        <v>8</v>
      </c>
      <c r="L45" s="392">
        <f>AVERAGE(L11:L43)</f>
        <v>1</v>
      </c>
    </row>
    <row r="46" spans="1:14" ht="38.25" x14ac:dyDescent="0.25">
      <c r="B46" s="398" t="s">
        <v>2044</v>
      </c>
      <c r="C46" s="397"/>
      <c r="D46" s="397"/>
      <c r="E46" s="397"/>
      <c r="F46" s="397"/>
      <c r="G46" s="397"/>
      <c r="H46" s="397"/>
      <c r="I46" s="397"/>
      <c r="J46" s="397"/>
      <c r="K46" s="398" t="s">
        <v>2045</v>
      </c>
      <c r="L46" s="398" t="s">
        <v>2046</v>
      </c>
    </row>
  </sheetData>
  <mergeCells count="72">
    <mergeCell ref="F42:F43"/>
    <mergeCell ref="K42:K43"/>
    <mergeCell ref="L42:L43"/>
    <mergeCell ref="M42:M43"/>
    <mergeCell ref="N42:N43"/>
    <mergeCell ref="A42:A43"/>
    <mergeCell ref="B42:B43"/>
    <mergeCell ref="C42:C43"/>
    <mergeCell ref="D42:D43"/>
    <mergeCell ref="E42:E43"/>
    <mergeCell ref="F37:F41"/>
    <mergeCell ref="K39:K40"/>
    <mergeCell ref="L39:L40"/>
    <mergeCell ref="M39:M40"/>
    <mergeCell ref="N39:N40"/>
    <mergeCell ref="A37:A41"/>
    <mergeCell ref="B37:B41"/>
    <mergeCell ref="C37:C41"/>
    <mergeCell ref="D37:D41"/>
    <mergeCell ref="E37:E41"/>
    <mergeCell ref="F31:F36"/>
    <mergeCell ref="K31:K36"/>
    <mergeCell ref="L31:L36"/>
    <mergeCell ref="M31:M36"/>
    <mergeCell ref="N31:N36"/>
    <mergeCell ref="A31:A36"/>
    <mergeCell ref="B31:B36"/>
    <mergeCell ref="C31:C36"/>
    <mergeCell ref="D31:D36"/>
    <mergeCell ref="E31:E36"/>
    <mergeCell ref="F25:F30"/>
    <mergeCell ref="K25:K30"/>
    <mergeCell ref="L25:L30"/>
    <mergeCell ref="M25:M30"/>
    <mergeCell ref="N25:N30"/>
    <mergeCell ref="A25:A30"/>
    <mergeCell ref="B25:B30"/>
    <mergeCell ref="C25:C30"/>
    <mergeCell ref="D25:D30"/>
    <mergeCell ref="E25:E30"/>
    <mergeCell ref="N9:N10"/>
    <mergeCell ref="A11:A24"/>
    <mergeCell ref="B11:B24"/>
    <mergeCell ref="C11:C24"/>
    <mergeCell ref="D11:D24"/>
    <mergeCell ref="E11:E24"/>
    <mergeCell ref="F11:F24"/>
    <mergeCell ref="K11:K17"/>
    <mergeCell ref="L11:L17"/>
    <mergeCell ref="M11:M17"/>
    <mergeCell ref="N11:N17"/>
    <mergeCell ref="K18:K24"/>
    <mergeCell ref="L18:L24"/>
    <mergeCell ref="M18:M24"/>
    <mergeCell ref="N18:N24"/>
    <mergeCell ref="G9:G10"/>
    <mergeCell ref="H9:I9"/>
    <mergeCell ref="J9:J10"/>
    <mergeCell ref="L9:L10"/>
    <mergeCell ref="M9:M10"/>
    <mergeCell ref="A9:A10"/>
    <mergeCell ref="B9:B10"/>
    <mergeCell ref="C9:C10"/>
    <mergeCell ref="D9:E9"/>
    <mergeCell ref="F9:F10"/>
    <mergeCell ref="A1:N1"/>
    <mergeCell ref="A2:N2"/>
    <mergeCell ref="A5:B5"/>
    <mergeCell ref="C5:F5"/>
    <mergeCell ref="C8:F8"/>
    <mergeCell ref="G8:J8"/>
    <mergeCell ref="K8:N8"/>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8"/>
  <sheetViews>
    <sheetView showGridLines="0" zoomScale="70" zoomScaleNormal="70" workbookViewId="0">
      <selection sqref="A1:XFD2"/>
    </sheetView>
  </sheetViews>
  <sheetFormatPr baseColWidth="10" defaultColWidth="12.5703125" defaultRowHeight="15" x14ac:dyDescent="0.25"/>
  <cols>
    <col min="1" max="1" width="5.140625" style="153" customWidth="1"/>
    <col min="2" max="2" width="15.28515625" style="153" customWidth="1"/>
    <col min="3" max="3" width="9.140625" style="153" customWidth="1"/>
    <col min="4" max="4" width="9.85546875" style="153" customWidth="1"/>
    <col min="5" max="5" width="28.42578125" style="153" customWidth="1"/>
    <col min="6" max="6" width="29" style="153" customWidth="1"/>
    <col min="7" max="7" width="25.42578125" style="153" customWidth="1"/>
    <col min="8" max="9" width="10" style="153" customWidth="1"/>
    <col min="10" max="10" width="65.28515625" style="153" customWidth="1"/>
    <col min="11" max="11" width="15.42578125" style="153" customWidth="1"/>
    <col min="12" max="12" width="26.5703125" style="198" customWidth="1"/>
    <col min="13" max="13" width="18.28515625" style="153" customWidth="1"/>
    <col min="14" max="14" width="53.85546875" style="153" customWidth="1"/>
    <col min="15" max="15" width="30.28515625" style="153" customWidth="1"/>
    <col min="16" max="16384" width="12.5703125" style="153"/>
  </cols>
  <sheetData>
    <row r="1" spans="1:15"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5" ht="20.25" x14ac:dyDescent="0.25">
      <c r="A2" s="726" t="str">
        <f>Contenido!$B$2</f>
        <v>2021 -  2022</v>
      </c>
      <c r="B2" s="726"/>
      <c r="C2" s="726"/>
      <c r="D2" s="726"/>
      <c r="E2" s="726"/>
      <c r="F2" s="726"/>
      <c r="G2" s="726"/>
      <c r="H2" s="726"/>
      <c r="I2" s="726"/>
      <c r="J2" s="726"/>
      <c r="K2" s="726"/>
      <c r="L2" s="726"/>
      <c r="M2" s="726"/>
      <c r="N2" s="726"/>
    </row>
    <row r="5" spans="1:15" ht="43.5" customHeight="1" x14ac:dyDescent="0.25">
      <c r="A5" s="1172" t="s">
        <v>60</v>
      </c>
      <c r="B5" s="1172"/>
      <c r="C5" s="1173" t="s">
        <v>1653</v>
      </c>
      <c r="D5" s="1173"/>
      <c r="E5" s="1173"/>
      <c r="F5" s="1173"/>
    </row>
    <row r="7" spans="1:15" x14ac:dyDescent="0.25">
      <c r="A7" s="71"/>
      <c r="B7" s="71"/>
      <c r="C7" s="1174" t="s">
        <v>262</v>
      </c>
      <c r="D7" s="1174"/>
      <c r="E7" s="1174"/>
      <c r="F7" s="1174"/>
      <c r="G7" s="1175" t="s">
        <v>263</v>
      </c>
      <c r="H7" s="1175"/>
      <c r="I7" s="1175"/>
      <c r="J7" s="1175"/>
      <c r="K7" s="204"/>
      <c r="L7" s="1176" t="s">
        <v>264</v>
      </c>
      <c r="M7" s="1176"/>
      <c r="N7" s="1176"/>
      <c r="O7" s="1176"/>
    </row>
    <row r="8" spans="1:15" x14ac:dyDescent="0.25">
      <c r="A8" s="1167" t="s">
        <v>119</v>
      </c>
      <c r="B8" s="1169" t="s">
        <v>265</v>
      </c>
      <c r="C8" s="1170" t="s">
        <v>266</v>
      </c>
      <c r="D8" s="1170"/>
      <c r="E8" s="1169" t="s">
        <v>267</v>
      </c>
      <c r="F8" s="1170" t="s">
        <v>268</v>
      </c>
      <c r="G8" s="1165" t="s">
        <v>269</v>
      </c>
      <c r="H8" s="1165" t="s">
        <v>270</v>
      </c>
      <c r="I8" s="1165"/>
      <c r="J8" s="1165" t="s">
        <v>271</v>
      </c>
      <c r="K8" s="88"/>
      <c r="L8" s="73" t="s">
        <v>272</v>
      </c>
      <c r="M8" s="1162" t="s">
        <v>273</v>
      </c>
      <c r="N8" s="1162" t="s">
        <v>274</v>
      </c>
      <c r="O8" s="1162" t="s">
        <v>275</v>
      </c>
    </row>
    <row r="9" spans="1:15" x14ac:dyDescent="0.25">
      <c r="A9" s="1168"/>
      <c r="B9" s="1169"/>
      <c r="C9" s="74" t="s">
        <v>276</v>
      </c>
      <c r="D9" s="74" t="s">
        <v>277</v>
      </c>
      <c r="E9" s="1169"/>
      <c r="F9" s="1171"/>
      <c r="G9" s="1166"/>
      <c r="H9" s="75" t="s">
        <v>276</v>
      </c>
      <c r="I9" s="75" t="s">
        <v>277</v>
      </c>
      <c r="J9" s="1166"/>
      <c r="K9" s="75"/>
      <c r="L9" s="73" t="s">
        <v>278</v>
      </c>
      <c r="M9" s="1162"/>
      <c r="N9" s="1162"/>
      <c r="O9" s="1162"/>
    </row>
    <row r="10" spans="1:15" ht="105" x14ac:dyDescent="0.25">
      <c r="A10" s="76">
        <v>1</v>
      </c>
      <c r="B10" s="84" t="s">
        <v>1654</v>
      </c>
      <c r="C10" s="79"/>
      <c r="D10" s="79" t="s">
        <v>74</v>
      </c>
      <c r="E10" s="84" t="s">
        <v>1655</v>
      </c>
      <c r="F10" s="480" t="s">
        <v>2289</v>
      </c>
      <c r="G10" s="93" t="s">
        <v>1656</v>
      </c>
      <c r="H10" s="79" t="s">
        <v>74</v>
      </c>
      <c r="I10" s="79"/>
      <c r="J10" s="84" t="s">
        <v>1657</v>
      </c>
      <c r="K10" s="84">
        <v>1</v>
      </c>
      <c r="L10" s="84" t="s">
        <v>1658</v>
      </c>
      <c r="M10" s="94">
        <v>1</v>
      </c>
      <c r="N10" s="480" t="s">
        <v>2290</v>
      </c>
      <c r="O10" s="84" t="s">
        <v>1659</v>
      </c>
    </row>
    <row r="11" spans="1:15" ht="90" x14ac:dyDescent="0.25">
      <c r="A11" s="79">
        <v>2</v>
      </c>
      <c r="B11" s="84" t="s">
        <v>1660</v>
      </c>
      <c r="C11" s="79"/>
      <c r="D11" s="79" t="s">
        <v>74</v>
      </c>
      <c r="E11" s="84" t="s">
        <v>1661</v>
      </c>
      <c r="F11" s="84" t="s">
        <v>1662</v>
      </c>
      <c r="G11" s="93" t="s">
        <v>1663</v>
      </c>
      <c r="H11" s="79" t="s">
        <v>74</v>
      </c>
      <c r="I11" s="79"/>
      <c r="J11" s="84" t="s">
        <v>1664</v>
      </c>
      <c r="K11" s="84">
        <v>2</v>
      </c>
      <c r="L11" s="84" t="s">
        <v>1665</v>
      </c>
      <c r="M11" s="94">
        <v>1</v>
      </c>
      <c r="N11" s="480" t="s">
        <v>2291</v>
      </c>
      <c r="O11" s="84" t="s">
        <v>1666</v>
      </c>
    </row>
    <row r="12" spans="1:15" ht="105" x14ac:dyDescent="0.25">
      <c r="A12" s="154"/>
      <c r="B12" s="84"/>
      <c r="C12" s="79"/>
      <c r="D12" s="79"/>
      <c r="E12" s="79"/>
      <c r="F12" s="84"/>
      <c r="G12" s="93" t="s">
        <v>1667</v>
      </c>
      <c r="H12" s="79" t="s">
        <v>74</v>
      </c>
      <c r="I12" s="79"/>
      <c r="J12" s="84" t="s">
        <v>1668</v>
      </c>
      <c r="K12" s="84">
        <v>3</v>
      </c>
      <c r="L12" s="84" t="s">
        <v>1669</v>
      </c>
      <c r="M12" s="94">
        <v>1</v>
      </c>
      <c r="N12" s="480" t="s">
        <v>2292</v>
      </c>
      <c r="O12" s="84" t="s">
        <v>1670</v>
      </c>
    </row>
    <row r="13" spans="1:15" ht="60" x14ac:dyDescent="0.25">
      <c r="A13" s="154"/>
      <c r="B13" s="84"/>
      <c r="C13" s="79"/>
      <c r="D13" s="79"/>
      <c r="E13" s="79"/>
      <c r="F13" s="84"/>
      <c r="G13" s="93" t="s">
        <v>1671</v>
      </c>
      <c r="H13" s="79" t="s">
        <v>74</v>
      </c>
      <c r="I13" s="79"/>
      <c r="J13" s="84" t="s">
        <v>1672</v>
      </c>
      <c r="K13" s="84">
        <v>4</v>
      </c>
      <c r="L13" s="84" t="s">
        <v>1673</v>
      </c>
      <c r="M13" s="94">
        <v>1</v>
      </c>
      <c r="N13" s="84" t="s">
        <v>1674</v>
      </c>
      <c r="O13" s="84" t="s">
        <v>1675</v>
      </c>
    </row>
    <row r="14" spans="1:15" ht="45" x14ac:dyDescent="0.25">
      <c r="A14" s="154"/>
      <c r="B14" s="84"/>
      <c r="C14" s="79"/>
      <c r="D14" s="79"/>
      <c r="E14" s="79"/>
      <c r="F14" s="84"/>
      <c r="G14" s="93" t="s">
        <v>1676</v>
      </c>
      <c r="H14" s="79" t="s">
        <v>74</v>
      </c>
      <c r="I14" s="79"/>
      <c r="J14" s="84" t="s">
        <v>1677</v>
      </c>
      <c r="K14" s="84">
        <v>5</v>
      </c>
      <c r="L14" s="84" t="s">
        <v>1678</v>
      </c>
      <c r="M14" s="94">
        <v>1</v>
      </c>
      <c r="N14" s="84" t="s">
        <v>1679</v>
      </c>
      <c r="O14" s="84" t="s">
        <v>1680</v>
      </c>
    </row>
    <row r="15" spans="1:15" ht="45" x14ac:dyDescent="0.25">
      <c r="A15" s="154"/>
      <c r="B15" s="84"/>
      <c r="C15" s="79"/>
      <c r="D15" s="79"/>
      <c r="E15" s="79"/>
      <c r="F15" s="84"/>
      <c r="G15" s="93" t="s">
        <v>1681</v>
      </c>
      <c r="H15" s="79" t="s">
        <v>74</v>
      </c>
      <c r="I15" s="79"/>
      <c r="J15" s="84" t="s">
        <v>1682</v>
      </c>
      <c r="K15" s="84">
        <v>6</v>
      </c>
      <c r="L15" s="84" t="s">
        <v>1683</v>
      </c>
      <c r="M15" s="94">
        <v>1</v>
      </c>
      <c r="N15" s="480" t="s">
        <v>2293</v>
      </c>
      <c r="O15" s="84" t="s">
        <v>1684</v>
      </c>
    </row>
    <row r="16" spans="1:15" ht="75" x14ac:dyDescent="0.25">
      <c r="A16" s="154"/>
      <c r="B16" s="84"/>
      <c r="C16" s="79"/>
      <c r="D16" s="79"/>
      <c r="E16" s="79"/>
      <c r="F16" s="84"/>
      <c r="G16" s="93" t="s">
        <v>1685</v>
      </c>
      <c r="H16" s="79" t="s">
        <v>74</v>
      </c>
      <c r="I16" s="79"/>
      <c r="J16" s="84" t="s">
        <v>1686</v>
      </c>
      <c r="K16" s="84">
        <v>7</v>
      </c>
      <c r="L16" s="84" t="s">
        <v>1687</v>
      </c>
      <c r="M16" s="94">
        <v>1</v>
      </c>
      <c r="N16" s="84" t="s">
        <v>1688</v>
      </c>
      <c r="O16" s="84" t="s">
        <v>1689</v>
      </c>
    </row>
    <row r="17" spans="1:15" ht="60" x14ac:dyDescent="0.25">
      <c r="A17" s="154"/>
      <c r="B17" s="84"/>
      <c r="C17" s="79"/>
      <c r="D17" s="79"/>
      <c r="E17" s="79"/>
      <c r="F17" s="84"/>
      <c r="G17" s="93" t="s">
        <v>1690</v>
      </c>
      <c r="H17" s="79" t="s">
        <v>74</v>
      </c>
      <c r="I17" s="79"/>
      <c r="J17" s="84" t="s">
        <v>1691</v>
      </c>
      <c r="K17" s="84">
        <v>8</v>
      </c>
      <c r="L17" s="84" t="s">
        <v>1692</v>
      </c>
      <c r="M17" s="94">
        <v>1</v>
      </c>
      <c r="N17" s="480" t="s">
        <v>2294</v>
      </c>
      <c r="O17" s="84" t="s">
        <v>1251</v>
      </c>
    </row>
    <row r="18" spans="1:15" ht="60" x14ac:dyDescent="0.25">
      <c r="A18" s="154"/>
      <c r="B18" s="84"/>
      <c r="C18" s="79"/>
      <c r="D18" s="79"/>
      <c r="E18" s="79"/>
      <c r="F18" s="84"/>
      <c r="G18" s="93" t="s">
        <v>1693</v>
      </c>
      <c r="H18" s="79" t="s">
        <v>74</v>
      </c>
      <c r="I18" s="79"/>
      <c r="J18" s="84" t="s">
        <v>1694</v>
      </c>
      <c r="K18" s="84">
        <v>9</v>
      </c>
      <c r="L18" s="84" t="s">
        <v>1695</v>
      </c>
      <c r="M18" s="94">
        <v>1</v>
      </c>
      <c r="N18" s="84" t="s">
        <v>1696</v>
      </c>
      <c r="O18" s="84" t="s">
        <v>1251</v>
      </c>
    </row>
    <row r="19" spans="1:15" ht="45" x14ac:dyDescent="0.25">
      <c r="A19" s="154"/>
      <c r="B19" s="84"/>
      <c r="C19" s="79"/>
      <c r="D19" s="79"/>
      <c r="E19" s="79"/>
      <c r="F19" s="84"/>
      <c r="G19" s="93" t="s">
        <v>1697</v>
      </c>
      <c r="H19" s="79" t="s">
        <v>74</v>
      </c>
      <c r="I19" s="79"/>
      <c r="J19" s="84" t="s">
        <v>1657</v>
      </c>
      <c r="K19" s="84">
        <v>10</v>
      </c>
      <c r="L19" s="84" t="s">
        <v>1698</v>
      </c>
      <c r="M19" s="94">
        <v>1</v>
      </c>
      <c r="N19" s="480" t="s">
        <v>2295</v>
      </c>
      <c r="O19" s="84" t="s">
        <v>1251</v>
      </c>
    </row>
    <row r="20" spans="1:15" ht="105" x14ac:dyDescent="0.25">
      <c r="A20" s="154"/>
      <c r="B20" s="84"/>
      <c r="C20" s="79"/>
      <c r="D20" s="79"/>
      <c r="E20" s="79"/>
      <c r="F20" s="84"/>
      <c r="G20" s="93" t="s">
        <v>1699</v>
      </c>
      <c r="H20" s="79" t="s">
        <v>74</v>
      </c>
      <c r="I20" s="79"/>
      <c r="J20" s="84" t="s">
        <v>1700</v>
      </c>
      <c r="K20" s="84">
        <v>11</v>
      </c>
      <c r="L20" s="84" t="s">
        <v>1701</v>
      </c>
      <c r="M20" s="94">
        <v>1</v>
      </c>
      <c r="N20" s="480" t="s">
        <v>2296</v>
      </c>
      <c r="O20" s="84" t="s">
        <v>1702</v>
      </c>
    </row>
    <row r="21" spans="1:15" ht="75" x14ac:dyDescent="0.25">
      <c r="A21" s="154"/>
      <c r="B21" s="84"/>
      <c r="C21" s="79"/>
      <c r="D21" s="79"/>
      <c r="E21" s="79"/>
      <c r="F21" s="84"/>
      <c r="G21" s="93" t="s">
        <v>1703</v>
      </c>
      <c r="H21" s="79" t="s">
        <v>74</v>
      </c>
      <c r="I21" s="79"/>
      <c r="J21" s="84" t="s">
        <v>1704</v>
      </c>
      <c r="K21" s="84">
        <v>12</v>
      </c>
      <c r="L21" s="84" t="s">
        <v>1705</v>
      </c>
      <c r="M21" s="94">
        <v>1</v>
      </c>
      <c r="N21" s="480" t="s">
        <v>2297</v>
      </c>
      <c r="O21" s="84" t="s">
        <v>1706</v>
      </c>
    </row>
    <row r="22" spans="1:15" ht="45" x14ac:dyDescent="0.25">
      <c r="A22" s="154"/>
      <c r="B22" s="84"/>
      <c r="C22" s="79"/>
      <c r="D22" s="79"/>
      <c r="E22" s="79"/>
      <c r="F22" s="84"/>
      <c r="G22" s="84" t="s">
        <v>1707</v>
      </c>
      <c r="H22" s="79" t="s">
        <v>74</v>
      </c>
      <c r="I22" s="79"/>
      <c r="J22" s="480" t="s">
        <v>2290</v>
      </c>
      <c r="K22" s="84">
        <v>13</v>
      </c>
      <c r="L22" s="84" t="s">
        <v>1658</v>
      </c>
      <c r="M22" s="94">
        <v>1</v>
      </c>
      <c r="N22" s="480" t="s">
        <v>2290</v>
      </c>
      <c r="O22" s="84" t="s">
        <v>1659</v>
      </c>
    </row>
    <row r="23" spans="1:15" ht="90" x14ac:dyDescent="0.25">
      <c r="A23" s="154"/>
      <c r="B23" s="84"/>
      <c r="C23" s="79"/>
      <c r="D23" s="79"/>
      <c r="E23" s="79"/>
      <c r="F23" s="84"/>
      <c r="G23" s="84"/>
      <c r="H23" s="79"/>
      <c r="I23" s="79"/>
      <c r="J23" s="84"/>
      <c r="K23" s="84">
        <v>14</v>
      </c>
      <c r="L23" s="84" t="s">
        <v>1708</v>
      </c>
      <c r="M23" s="94">
        <v>1</v>
      </c>
      <c r="N23" s="480" t="s">
        <v>2298</v>
      </c>
      <c r="O23" s="84" t="s">
        <v>1666</v>
      </c>
    </row>
    <row r="24" spans="1:15" ht="120" x14ac:dyDescent="0.25">
      <c r="A24" s="154"/>
      <c r="B24" s="84"/>
      <c r="C24" s="79"/>
      <c r="D24" s="79"/>
      <c r="E24" s="79"/>
      <c r="F24" s="84"/>
      <c r="G24" s="84"/>
      <c r="H24" s="79"/>
      <c r="I24" s="79"/>
      <c r="J24" s="84"/>
      <c r="K24" s="84">
        <v>15</v>
      </c>
      <c r="L24" s="84" t="s">
        <v>1709</v>
      </c>
      <c r="M24" s="94">
        <v>1</v>
      </c>
      <c r="N24" s="84" t="s">
        <v>1710</v>
      </c>
      <c r="O24" s="84" t="s">
        <v>1668</v>
      </c>
    </row>
    <row r="25" spans="1:15" ht="45" x14ac:dyDescent="0.25">
      <c r="A25" s="154"/>
      <c r="B25" s="84"/>
      <c r="C25" s="79"/>
      <c r="D25" s="79"/>
      <c r="E25" s="79"/>
      <c r="F25" s="84"/>
      <c r="G25" s="84"/>
      <c r="H25" s="79"/>
      <c r="I25" s="79"/>
      <c r="J25" s="84"/>
      <c r="K25" s="84">
        <v>16</v>
      </c>
      <c r="L25" s="84" t="s">
        <v>1711</v>
      </c>
      <c r="M25" s="94">
        <v>1</v>
      </c>
      <c r="N25" s="84" t="s">
        <v>1712</v>
      </c>
      <c r="O25" s="84" t="s">
        <v>1713</v>
      </c>
    </row>
    <row r="27" spans="1:15" ht="23.25" x14ac:dyDescent="0.25">
      <c r="B27" s="391">
        <f>COUNTA(B10:B11)</f>
        <v>2</v>
      </c>
      <c r="C27" s="388"/>
      <c r="D27" s="388"/>
      <c r="E27" s="388"/>
      <c r="F27" s="388"/>
      <c r="G27" s="388"/>
      <c r="H27" s="388"/>
      <c r="I27" s="388"/>
      <c r="J27" s="388"/>
      <c r="L27" s="391">
        <f>COUNTA(L10:L25)</f>
        <v>16</v>
      </c>
      <c r="M27" s="392">
        <f>AVERAGE(M10:M25)</f>
        <v>1</v>
      </c>
    </row>
    <row r="28" spans="1:15" ht="38.25" x14ac:dyDescent="0.25">
      <c r="B28" s="398" t="s">
        <v>2044</v>
      </c>
      <c r="C28" s="397"/>
      <c r="D28" s="397"/>
      <c r="E28" s="397"/>
      <c r="F28" s="397"/>
      <c r="G28" s="397"/>
      <c r="H28" s="397"/>
      <c r="I28" s="397"/>
      <c r="J28" s="397"/>
      <c r="L28" s="398" t="s">
        <v>2045</v>
      </c>
      <c r="M28" s="398" t="s">
        <v>2046</v>
      </c>
    </row>
  </sheetData>
  <mergeCells count="18">
    <mergeCell ref="O8:O9"/>
    <mergeCell ref="G8:G9"/>
    <mergeCell ref="H8:I8"/>
    <mergeCell ref="J8:J9"/>
    <mergeCell ref="M8:M9"/>
    <mergeCell ref="N8:N9"/>
    <mergeCell ref="A8:A9"/>
    <mergeCell ref="B8:B9"/>
    <mergeCell ref="C8:D8"/>
    <mergeCell ref="E8:E9"/>
    <mergeCell ref="F8:F9"/>
    <mergeCell ref="A1:N1"/>
    <mergeCell ref="A2:N2"/>
    <mergeCell ref="A5:B5"/>
    <mergeCell ref="C5:F5"/>
    <mergeCell ref="C7:F7"/>
    <mergeCell ref="G7:J7"/>
    <mergeCell ref="L7:O7"/>
  </mergeCells>
  <pageMargins left="0.7" right="0.7" top="0.75" bottom="0.75" header="0.3" footer="0.3"/>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6"/>
  <sheetViews>
    <sheetView showGridLines="0" zoomScale="70" zoomScaleNormal="70" workbookViewId="0">
      <selection sqref="A1:N1"/>
    </sheetView>
  </sheetViews>
  <sheetFormatPr baseColWidth="10" defaultColWidth="12.5703125" defaultRowHeight="15" x14ac:dyDescent="0.25"/>
  <cols>
    <col min="1" max="1" width="5.140625" style="71" customWidth="1"/>
    <col min="2" max="2" width="23.85546875" style="71" customWidth="1"/>
    <col min="3" max="3" width="11.5703125" style="71" customWidth="1"/>
    <col min="4" max="5" width="9.85546875" style="71" customWidth="1"/>
    <col min="6" max="6" width="29" style="71" customWidth="1"/>
    <col min="7" max="7" width="30.28515625" style="71" customWidth="1"/>
    <col min="8" max="9" width="13.42578125" style="71" customWidth="1"/>
    <col min="10" max="10" width="44.85546875" style="71" customWidth="1"/>
    <col min="11" max="11" width="36.85546875" style="71" customWidth="1"/>
    <col min="12" max="12" width="12" style="97" customWidth="1"/>
    <col min="13" max="13" width="37.7109375" style="71" customWidth="1"/>
    <col min="14" max="14" width="36.140625" style="71" customWidth="1"/>
    <col min="15" max="16384" width="12.5703125" style="71"/>
  </cols>
  <sheetData>
    <row r="1" spans="1:14" s="153" customFormat="1" ht="42.75" customHeight="1" x14ac:dyDescent="0.25">
      <c r="A1" s="728" t="str">
        <f>Contenido!$B$1</f>
        <v xml:space="preserve">INFORME DE SEGUIMIENTO 
ADMINISTRACIÓN DE RIESGOS </v>
      </c>
      <c r="B1" s="728"/>
      <c r="C1" s="728"/>
      <c r="D1" s="728"/>
      <c r="E1" s="728"/>
      <c r="F1" s="728"/>
      <c r="G1" s="728"/>
      <c r="H1" s="728"/>
      <c r="I1" s="728"/>
      <c r="J1" s="728"/>
      <c r="K1" s="728"/>
      <c r="L1" s="728"/>
      <c r="M1" s="728"/>
      <c r="N1" s="728"/>
    </row>
    <row r="2" spans="1:14" s="153" customFormat="1" ht="20.25" x14ac:dyDescent="0.25">
      <c r="A2" s="726" t="str">
        <f>Contenido!$B$2</f>
        <v>2021 -  2022</v>
      </c>
      <c r="B2" s="726"/>
      <c r="C2" s="726"/>
      <c r="D2" s="726"/>
      <c r="E2" s="726"/>
      <c r="F2" s="726"/>
      <c r="G2" s="726"/>
      <c r="H2" s="726"/>
      <c r="I2" s="726"/>
      <c r="J2" s="726"/>
      <c r="K2" s="726"/>
      <c r="L2" s="726"/>
      <c r="M2" s="726"/>
      <c r="N2" s="726"/>
    </row>
    <row r="3" spans="1:14" x14ac:dyDescent="0.25">
      <c r="L3" s="572"/>
    </row>
    <row r="4" spans="1:14" x14ac:dyDescent="0.25">
      <c r="L4" s="572"/>
    </row>
    <row r="5" spans="1:14" ht="42" customHeight="1" x14ac:dyDescent="0.25">
      <c r="A5" s="1172" t="s">
        <v>60</v>
      </c>
      <c r="B5" s="1172"/>
      <c r="C5" s="1173" t="s">
        <v>1714</v>
      </c>
      <c r="D5" s="1173"/>
      <c r="E5" s="1173"/>
      <c r="F5" s="1173"/>
    </row>
    <row r="7" spans="1:14" x14ac:dyDescent="0.25">
      <c r="C7" s="1174" t="s">
        <v>262</v>
      </c>
      <c r="D7" s="1174"/>
      <c r="E7" s="1174"/>
      <c r="F7" s="1174"/>
      <c r="G7" s="1175" t="s">
        <v>263</v>
      </c>
      <c r="H7" s="1175"/>
      <c r="I7" s="1175"/>
      <c r="J7" s="1175"/>
      <c r="K7" s="1176" t="s">
        <v>264</v>
      </c>
      <c r="L7" s="1176"/>
      <c r="M7" s="1176"/>
      <c r="N7" s="1176"/>
    </row>
    <row r="8" spans="1:14" x14ac:dyDescent="0.25">
      <c r="A8" s="1167" t="s">
        <v>119</v>
      </c>
      <c r="B8" s="1169" t="s">
        <v>265</v>
      </c>
      <c r="C8" s="1170" t="s">
        <v>266</v>
      </c>
      <c r="D8" s="1170"/>
      <c r="E8" s="1169" t="s">
        <v>267</v>
      </c>
      <c r="F8" s="1170" t="s">
        <v>268</v>
      </c>
      <c r="G8" s="1165" t="s">
        <v>269</v>
      </c>
      <c r="H8" s="1165" t="s">
        <v>270</v>
      </c>
      <c r="I8" s="1165"/>
      <c r="J8" s="1165" t="s">
        <v>271</v>
      </c>
      <c r="K8" s="73" t="s">
        <v>272</v>
      </c>
      <c r="L8" s="1162" t="s">
        <v>273</v>
      </c>
      <c r="M8" s="1162" t="s">
        <v>274</v>
      </c>
      <c r="N8" s="1162" t="s">
        <v>275</v>
      </c>
    </row>
    <row r="9" spans="1:14" x14ac:dyDescent="0.25">
      <c r="A9" s="1168"/>
      <c r="B9" s="1169"/>
      <c r="C9" s="74" t="s">
        <v>276</v>
      </c>
      <c r="D9" s="74" t="s">
        <v>277</v>
      </c>
      <c r="E9" s="1169"/>
      <c r="F9" s="1171"/>
      <c r="G9" s="1166"/>
      <c r="H9" s="75" t="s">
        <v>276</v>
      </c>
      <c r="I9" s="75" t="s">
        <v>277</v>
      </c>
      <c r="J9" s="1166"/>
      <c r="K9" s="73" t="s">
        <v>278</v>
      </c>
      <c r="L9" s="1162"/>
      <c r="M9" s="1162"/>
      <c r="N9" s="1162"/>
    </row>
    <row r="10" spans="1:14" ht="169.9" customHeight="1" x14ac:dyDescent="0.25">
      <c r="A10" s="1564">
        <v>1</v>
      </c>
      <c r="B10" s="1329" t="s">
        <v>1715</v>
      </c>
      <c r="C10" s="1329"/>
      <c r="D10" s="1329"/>
      <c r="E10" s="1329"/>
      <c r="F10" s="1329"/>
      <c r="G10" s="182" t="s">
        <v>1716</v>
      </c>
      <c r="H10" s="160" t="s">
        <v>74</v>
      </c>
      <c r="I10" s="160"/>
      <c r="J10" s="160" t="s">
        <v>1717</v>
      </c>
      <c r="K10" s="224"/>
      <c r="L10" s="155"/>
      <c r="M10" s="155"/>
      <c r="N10" s="155"/>
    </row>
    <row r="11" spans="1:14" ht="90" x14ac:dyDescent="0.25">
      <c r="A11" s="1565"/>
      <c r="B11" s="1330"/>
      <c r="C11" s="1330"/>
      <c r="D11" s="1330"/>
      <c r="E11" s="1330"/>
      <c r="F11" s="1330"/>
      <c r="G11" s="182" t="s">
        <v>1718</v>
      </c>
      <c r="H11" s="160" t="s">
        <v>74</v>
      </c>
      <c r="I11" s="160"/>
      <c r="J11" s="160" t="s">
        <v>1719</v>
      </c>
      <c r="K11" s="224"/>
      <c r="L11" s="155"/>
      <c r="M11" s="155"/>
      <c r="N11" s="155"/>
    </row>
    <row r="12" spans="1:14" ht="195" x14ac:dyDescent="0.25">
      <c r="A12" s="1565"/>
      <c r="B12" s="1330"/>
      <c r="C12" s="1330"/>
      <c r="D12" s="1330"/>
      <c r="E12" s="1330"/>
      <c r="F12" s="1330"/>
      <c r="G12" s="182" t="s">
        <v>1720</v>
      </c>
      <c r="H12" s="160" t="s">
        <v>74</v>
      </c>
      <c r="I12" s="160"/>
      <c r="J12" s="160" t="s">
        <v>1721</v>
      </c>
      <c r="K12" s="224"/>
      <c r="L12" s="155"/>
      <c r="M12" s="155"/>
      <c r="N12" s="155"/>
    </row>
    <row r="13" spans="1:14" ht="195" x14ac:dyDescent="0.25">
      <c r="A13" s="1565"/>
      <c r="B13" s="1330"/>
      <c r="C13" s="1330"/>
      <c r="D13" s="1330"/>
      <c r="E13" s="1330"/>
      <c r="F13" s="1330"/>
      <c r="G13" s="182" t="s">
        <v>1722</v>
      </c>
      <c r="H13" s="160" t="s">
        <v>74</v>
      </c>
      <c r="I13" s="160"/>
      <c r="J13" s="160" t="s">
        <v>1723</v>
      </c>
      <c r="K13" s="279"/>
      <c r="L13" s="155"/>
      <c r="M13" s="155"/>
      <c r="N13" s="155"/>
    </row>
    <row r="14" spans="1:14" ht="60" x14ac:dyDescent="0.25">
      <c r="A14" s="1565"/>
      <c r="B14" s="1330"/>
      <c r="C14" s="1330"/>
      <c r="D14" s="1330"/>
      <c r="E14" s="1330"/>
      <c r="F14" s="1330"/>
      <c r="G14" s="182" t="s">
        <v>1724</v>
      </c>
      <c r="H14" s="160"/>
      <c r="I14" s="160" t="s">
        <v>74</v>
      </c>
      <c r="J14" s="160" t="s">
        <v>1725</v>
      </c>
      <c r="K14" s="224"/>
      <c r="L14" s="155"/>
      <c r="N14" s="155"/>
    </row>
    <row r="15" spans="1:14" ht="60" x14ac:dyDescent="0.25">
      <c r="A15" s="1565"/>
      <c r="B15" s="1330"/>
      <c r="C15" s="1330"/>
      <c r="D15" s="1330"/>
      <c r="E15" s="1330"/>
      <c r="F15" s="1330"/>
      <c r="G15" s="182" t="s">
        <v>1726</v>
      </c>
      <c r="H15" s="160" t="s">
        <v>74</v>
      </c>
      <c r="I15" s="160"/>
      <c r="J15" s="160" t="s">
        <v>1727</v>
      </c>
      <c r="K15" s="224"/>
      <c r="L15" s="155"/>
      <c r="M15" s="155"/>
      <c r="N15" s="155"/>
    </row>
    <row r="16" spans="1:14" ht="105" x14ac:dyDescent="0.25">
      <c r="A16" s="1565"/>
      <c r="B16" s="1330"/>
      <c r="C16" s="1330"/>
      <c r="D16" s="1330"/>
      <c r="E16" s="1330"/>
      <c r="F16" s="1330"/>
      <c r="G16" s="182" t="s">
        <v>1728</v>
      </c>
      <c r="H16" s="160" t="s">
        <v>74</v>
      </c>
      <c r="I16" s="160"/>
      <c r="J16" s="160" t="s">
        <v>1729</v>
      </c>
      <c r="K16" s="224"/>
      <c r="L16" s="155"/>
      <c r="M16" s="155"/>
      <c r="N16" s="155"/>
    </row>
    <row r="17" spans="1:14" ht="180" x14ac:dyDescent="0.25">
      <c r="A17" s="1565"/>
      <c r="B17" s="1330"/>
      <c r="C17" s="1330"/>
      <c r="D17" s="1330"/>
      <c r="E17" s="1330"/>
      <c r="F17" s="1330"/>
      <c r="G17" s="193" t="s">
        <v>1730</v>
      </c>
      <c r="H17" s="160" t="s">
        <v>74</v>
      </c>
      <c r="I17" s="160"/>
      <c r="J17" s="160" t="s">
        <v>1731</v>
      </c>
      <c r="K17" s="224"/>
      <c r="L17" s="155"/>
      <c r="M17" s="155"/>
      <c r="N17" s="155"/>
    </row>
    <row r="18" spans="1:14" ht="195" x14ac:dyDescent="0.25">
      <c r="A18" s="1566"/>
      <c r="B18" s="1330"/>
      <c r="C18" s="1330"/>
      <c r="D18" s="1330"/>
      <c r="E18" s="1330"/>
      <c r="F18" s="1330"/>
      <c r="G18" s="119" t="s">
        <v>1732</v>
      </c>
      <c r="H18" s="160" t="s">
        <v>74</v>
      </c>
      <c r="I18" s="160"/>
      <c r="J18" s="160" t="s">
        <v>1733</v>
      </c>
      <c r="K18" s="224"/>
      <c r="L18" s="155"/>
      <c r="M18" s="155"/>
      <c r="N18" s="160"/>
    </row>
    <row r="19" spans="1:14" ht="135" x14ac:dyDescent="0.25">
      <c r="A19" s="1564">
        <v>2</v>
      </c>
      <c r="B19" s="1341" t="s">
        <v>1734</v>
      </c>
      <c r="C19" s="1341"/>
      <c r="D19" s="1341"/>
      <c r="E19" s="1341"/>
      <c r="F19" s="1341"/>
      <c r="G19" s="193" t="s">
        <v>1735</v>
      </c>
      <c r="H19" s="280" t="s">
        <v>74</v>
      </c>
      <c r="I19" s="199"/>
      <c r="J19" s="223" t="s">
        <v>1736</v>
      </c>
      <c r="K19" s="205" t="s">
        <v>1737</v>
      </c>
      <c r="L19" s="712">
        <v>0.95</v>
      </c>
      <c r="M19" s="282" t="s">
        <v>1738</v>
      </c>
      <c r="N19" s="199"/>
    </row>
    <row r="20" spans="1:14" ht="60" x14ac:dyDescent="0.25">
      <c r="A20" s="1566"/>
      <c r="B20" s="1341"/>
      <c r="C20" s="1341"/>
      <c r="D20" s="1341"/>
      <c r="E20" s="1341"/>
      <c r="F20" s="1341"/>
      <c r="G20" s="200"/>
      <c r="H20" s="199"/>
      <c r="I20" s="201"/>
      <c r="J20" s="136"/>
      <c r="K20" s="225" t="s">
        <v>1739</v>
      </c>
      <c r="L20" s="281">
        <v>1</v>
      </c>
      <c r="M20" s="282" t="s">
        <v>1740</v>
      </c>
      <c r="N20" s="199"/>
    </row>
    <row r="21" spans="1:14" ht="120" x14ac:dyDescent="0.25">
      <c r="A21" s="1564">
        <v>3</v>
      </c>
      <c r="B21" s="1154" t="s">
        <v>1741</v>
      </c>
      <c r="C21" s="1154"/>
      <c r="D21" s="1154"/>
      <c r="E21" s="1154"/>
      <c r="F21" s="1154"/>
      <c r="G21" s="284" t="s">
        <v>1742</v>
      </c>
      <c r="H21" s="203" t="s">
        <v>74</v>
      </c>
      <c r="I21" s="203"/>
      <c r="J21" s="203" t="s">
        <v>1743</v>
      </c>
      <c r="K21" s="285" t="s">
        <v>1744</v>
      </c>
      <c r="L21" s="156">
        <v>1</v>
      </c>
      <c r="M21" s="155" t="s">
        <v>1745</v>
      </c>
      <c r="N21" s="224"/>
    </row>
    <row r="22" spans="1:14" ht="105" x14ac:dyDescent="0.25">
      <c r="A22" s="1565"/>
      <c r="B22" s="1154"/>
      <c r="C22" s="1154"/>
      <c r="D22" s="1154"/>
      <c r="E22" s="1154"/>
      <c r="F22" s="1154"/>
      <c r="G22" s="286" t="s">
        <v>1746</v>
      </c>
      <c r="H22" s="160" t="s">
        <v>74</v>
      </c>
      <c r="I22" s="160"/>
      <c r="J22" s="160" t="s">
        <v>1747</v>
      </c>
      <c r="K22" s="224"/>
      <c r="L22" s="155"/>
      <c r="M22" s="155"/>
      <c r="N22" s="155"/>
    </row>
    <row r="23" spans="1:14" ht="75" x14ac:dyDescent="0.25">
      <c r="A23" s="1565"/>
      <c r="B23" s="1154"/>
      <c r="C23" s="1154"/>
      <c r="D23" s="1154"/>
      <c r="E23" s="1154"/>
      <c r="F23" s="1154"/>
      <c r="G23" s="287" t="s">
        <v>1748</v>
      </c>
      <c r="H23" s="160" t="s">
        <v>74</v>
      </c>
      <c r="I23" s="160"/>
      <c r="J23" s="160" t="s">
        <v>1749</v>
      </c>
      <c r="K23" s="224"/>
      <c r="L23" s="155"/>
      <c r="M23" s="155"/>
      <c r="N23" s="155"/>
    </row>
    <row r="24" spans="1:14" ht="105" x14ac:dyDescent="0.25">
      <c r="A24" s="1565"/>
      <c r="B24" s="1154"/>
      <c r="C24" s="1154"/>
      <c r="D24" s="1154"/>
      <c r="E24" s="1154"/>
      <c r="F24" s="1154"/>
      <c r="G24" s="288" t="s">
        <v>1750</v>
      </c>
      <c r="H24" s="160" t="s">
        <v>74</v>
      </c>
      <c r="I24" s="160"/>
      <c r="J24" s="160" t="s">
        <v>1751</v>
      </c>
      <c r="K24" s="224"/>
      <c r="L24" s="155"/>
      <c r="M24" s="155"/>
      <c r="N24" s="155"/>
    </row>
    <row r="25" spans="1:14" ht="60" x14ac:dyDescent="0.25">
      <c r="A25" s="1565"/>
      <c r="B25" s="1154"/>
      <c r="C25" s="1154"/>
      <c r="D25" s="1154"/>
      <c r="E25" s="1154"/>
      <c r="F25" s="1154"/>
      <c r="G25" s="288" t="s">
        <v>1752</v>
      </c>
      <c r="H25" s="160" t="s">
        <v>74</v>
      </c>
      <c r="I25" s="160"/>
      <c r="J25" s="160" t="s">
        <v>1753</v>
      </c>
      <c r="K25" s="224"/>
      <c r="L25" s="155"/>
      <c r="M25" s="155"/>
      <c r="N25" s="155"/>
    </row>
    <row r="26" spans="1:14" ht="105" x14ac:dyDescent="0.25">
      <c r="A26" s="1565"/>
      <c r="B26" s="1154"/>
      <c r="C26" s="1154"/>
      <c r="D26" s="1154"/>
      <c r="E26" s="1154"/>
      <c r="F26" s="1154"/>
      <c r="G26" s="288" t="s">
        <v>1754</v>
      </c>
      <c r="H26" s="160" t="s">
        <v>74</v>
      </c>
      <c r="I26" s="160"/>
      <c r="J26" s="160" t="s">
        <v>1755</v>
      </c>
      <c r="K26" s="224"/>
      <c r="L26" s="155"/>
      <c r="M26" s="155"/>
      <c r="N26" s="155"/>
    </row>
    <row r="27" spans="1:14" ht="75" x14ac:dyDescent="0.25">
      <c r="A27" s="1566"/>
      <c r="B27" s="1155"/>
      <c r="C27" s="1155"/>
      <c r="D27" s="1155"/>
      <c r="E27" s="1155"/>
      <c r="F27" s="1155"/>
      <c r="G27" s="288" t="s">
        <v>1756</v>
      </c>
      <c r="H27" s="160" t="s">
        <v>74</v>
      </c>
      <c r="I27" s="160"/>
      <c r="J27" s="160" t="s">
        <v>1757</v>
      </c>
      <c r="K27" s="224"/>
      <c r="L27" s="155"/>
      <c r="M27" s="155"/>
      <c r="N27" s="155"/>
    </row>
    <row r="28" spans="1:14" ht="45" x14ac:dyDescent="0.25">
      <c r="A28" s="1564">
        <v>4</v>
      </c>
      <c r="B28" s="1560" t="s">
        <v>1758</v>
      </c>
      <c r="C28" s="1560"/>
      <c r="D28" s="1560"/>
      <c r="E28" s="1560"/>
      <c r="F28" s="1560"/>
      <c r="G28" s="288" t="s">
        <v>1742</v>
      </c>
      <c r="H28" s="160" t="s">
        <v>74</v>
      </c>
      <c r="I28" s="160"/>
      <c r="J28" s="160" t="s">
        <v>1759</v>
      </c>
      <c r="K28" s="288" t="s">
        <v>1760</v>
      </c>
      <c r="L28" s="429">
        <v>0.5</v>
      </c>
      <c r="M28" s="155" t="s">
        <v>1761</v>
      </c>
      <c r="N28" s="155"/>
    </row>
    <row r="29" spans="1:14" ht="90" x14ac:dyDescent="0.25">
      <c r="A29" s="1565"/>
      <c r="B29" s="1561"/>
      <c r="C29" s="1561"/>
      <c r="D29" s="1561"/>
      <c r="E29" s="1561"/>
      <c r="F29" s="1561"/>
      <c r="G29" s="285" t="s">
        <v>1762</v>
      </c>
      <c r="H29" s="160" t="s">
        <v>74</v>
      </c>
      <c r="I29" s="160"/>
      <c r="J29" s="160" t="s">
        <v>1763</v>
      </c>
      <c r="K29" s="286" t="s">
        <v>1764</v>
      </c>
      <c r="L29" s="156">
        <v>1</v>
      </c>
      <c r="M29" s="155" t="s">
        <v>1765</v>
      </c>
      <c r="N29" s="155"/>
    </row>
    <row r="30" spans="1:14" ht="45" x14ac:dyDescent="0.25">
      <c r="A30" s="1565"/>
      <c r="B30" s="1561"/>
      <c r="C30" s="1561"/>
      <c r="D30" s="1561"/>
      <c r="E30" s="1561"/>
      <c r="F30" s="1561"/>
      <c r="G30" s="289" t="s">
        <v>1766</v>
      </c>
      <c r="H30" s="160" t="s">
        <v>74</v>
      </c>
      <c r="I30" s="160"/>
      <c r="J30" s="160" t="s">
        <v>1767</v>
      </c>
      <c r="K30" s="290"/>
      <c r="L30" s="155"/>
      <c r="M30" s="155"/>
      <c r="N30" s="155"/>
    </row>
    <row r="31" spans="1:14" ht="45" x14ac:dyDescent="0.25">
      <c r="A31" s="1565"/>
      <c r="B31" s="1561"/>
      <c r="C31" s="1561"/>
      <c r="D31" s="1561"/>
      <c r="E31" s="1561"/>
      <c r="F31" s="1561"/>
      <c r="G31" s="288" t="s">
        <v>1768</v>
      </c>
      <c r="H31" s="160" t="s">
        <v>74</v>
      </c>
      <c r="I31" s="160"/>
      <c r="J31" s="160" t="s">
        <v>1769</v>
      </c>
      <c r="K31" s="224"/>
      <c r="L31" s="155"/>
      <c r="M31" s="155"/>
      <c r="N31" s="155"/>
    </row>
    <row r="32" spans="1:14" ht="45" x14ac:dyDescent="0.25">
      <c r="A32" s="1566"/>
      <c r="B32" s="1562"/>
      <c r="C32" s="1562"/>
      <c r="D32" s="1562"/>
      <c r="E32" s="1562"/>
      <c r="F32" s="1562"/>
      <c r="G32" s="291" t="s">
        <v>1770</v>
      </c>
      <c r="H32" s="160" t="s">
        <v>74</v>
      </c>
      <c r="I32" s="160"/>
      <c r="J32" s="160" t="s">
        <v>1771</v>
      </c>
      <c r="K32" s="224"/>
      <c r="L32" s="155"/>
      <c r="M32" s="155"/>
      <c r="N32" s="155"/>
    </row>
    <row r="33" spans="1:14" ht="105" x14ac:dyDescent="0.25">
      <c r="A33" s="1564">
        <v>5</v>
      </c>
      <c r="B33" s="1516" t="s">
        <v>1772</v>
      </c>
      <c r="C33" s="1516"/>
      <c r="D33" s="1516"/>
      <c r="E33" s="1516"/>
      <c r="F33" s="1516"/>
      <c r="G33" s="288" t="s">
        <v>1773</v>
      </c>
      <c r="H33" s="160"/>
      <c r="I33" s="160" t="s">
        <v>74</v>
      </c>
      <c r="J33" s="160" t="s">
        <v>1774</v>
      </c>
      <c r="K33" s="182" t="s">
        <v>1775</v>
      </c>
      <c r="L33" s="156">
        <v>1</v>
      </c>
      <c r="M33" s="155" t="s">
        <v>1776</v>
      </c>
      <c r="N33" s="155"/>
    </row>
    <row r="34" spans="1:14" ht="90" x14ac:dyDescent="0.25">
      <c r="A34" s="1565"/>
      <c r="B34" s="1535"/>
      <c r="C34" s="1535"/>
      <c r="D34" s="1535"/>
      <c r="E34" s="1535"/>
      <c r="F34" s="1535"/>
      <c r="G34" s="288" t="s">
        <v>1777</v>
      </c>
      <c r="H34" s="160" t="s">
        <v>74</v>
      </c>
      <c r="I34" s="160"/>
      <c r="J34" s="160" t="s">
        <v>1763</v>
      </c>
      <c r="K34" s="119" t="s">
        <v>1778</v>
      </c>
      <c r="L34" s="156">
        <v>1</v>
      </c>
      <c r="M34" s="155" t="s">
        <v>1779</v>
      </c>
      <c r="N34" s="155"/>
    </row>
    <row r="35" spans="1:14" ht="75" x14ac:dyDescent="0.25">
      <c r="A35" s="1565"/>
      <c r="B35" s="1535"/>
      <c r="C35" s="1535"/>
      <c r="D35" s="1535"/>
      <c r="E35" s="1535"/>
      <c r="F35" s="1535"/>
      <c r="G35" s="285" t="s">
        <v>1780</v>
      </c>
      <c r="H35" s="160" t="s">
        <v>74</v>
      </c>
      <c r="I35" s="160"/>
      <c r="J35" s="160" t="s">
        <v>1781</v>
      </c>
      <c r="K35" s="224"/>
      <c r="L35" s="155"/>
      <c r="M35" s="155"/>
      <c r="N35" s="155"/>
    </row>
    <row r="36" spans="1:14" ht="60" x14ac:dyDescent="0.25">
      <c r="A36" s="1566"/>
      <c r="B36" s="1517"/>
      <c r="C36" s="1517"/>
      <c r="D36" s="1517"/>
      <c r="E36" s="1517"/>
      <c r="F36" s="1517"/>
      <c r="G36" s="292" t="s">
        <v>1782</v>
      </c>
      <c r="H36" s="160"/>
      <c r="I36" s="160" t="s">
        <v>74</v>
      </c>
      <c r="J36" s="160" t="s">
        <v>1783</v>
      </c>
      <c r="K36" s="224"/>
      <c r="L36" s="155"/>
      <c r="M36" s="155"/>
      <c r="N36" s="155"/>
    </row>
    <row r="37" spans="1:14" ht="75" x14ac:dyDescent="0.25">
      <c r="A37" s="1564">
        <v>6</v>
      </c>
      <c r="B37" s="1329" t="s">
        <v>1784</v>
      </c>
      <c r="C37" s="1329"/>
      <c r="D37" s="1329"/>
      <c r="E37" s="1329"/>
      <c r="F37" s="1329"/>
      <c r="G37" s="293" t="s">
        <v>1785</v>
      </c>
      <c r="H37" s="160" t="s">
        <v>74</v>
      </c>
      <c r="I37" s="160"/>
      <c r="J37" s="160" t="s">
        <v>1786</v>
      </c>
      <c r="K37" s="288" t="s">
        <v>1787</v>
      </c>
      <c r="L37" s="156">
        <v>1</v>
      </c>
      <c r="M37" s="155" t="s">
        <v>1788</v>
      </c>
      <c r="N37" s="154"/>
    </row>
    <row r="38" spans="1:14" ht="75" x14ac:dyDescent="0.25">
      <c r="A38" s="1565"/>
      <c r="B38" s="1330"/>
      <c r="C38" s="1330"/>
      <c r="D38" s="1330"/>
      <c r="E38" s="1330"/>
      <c r="F38" s="1330"/>
      <c r="G38" s="288" t="s">
        <v>1789</v>
      </c>
      <c r="H38" s="160" t="s">
        <v>74</v>
      </c>
      <c r="I38" s="160"/>
      <c r="J38" s="160" t="s">
        <v>1790</v>
      </c>
      <c r="K38" s="288" t="s">
        <v>1791</v>
      </c>
      <c r="L38" s="156">
        <v>1</v>
      </c>
      <c r="M38" s="155" t="s">
        <v>1792</v>
      </c>
      <c r="N38" s="154"/>
    </row>
    <row r="39" spans="1:14" ht="60" x14ac:dyDescent="0.25">
      <c r="A39" s="1566"/>
      <c r="B39" s="1331"/>
      <c r="C39" s="1331"/>
      <c r="D39" s="1331"/>
      <c r="E39" s="1331"/>
      <c r="F39" s="1331"/>
      <c r="G39" s="294" t="s">
        <v>1793</v>
      </c>
      <c r="H39" s="160" t="s">
        <v>74</v>
      </c>
      <c r="I39" s="160"/>
      <c r="J39" s="160" t="s">
        <v>1794</v>
      </c>
      <c r="K39" s="224"/>
      <c r="L39" s="155"/>
      <c r="M39" s="155"/>
      <c r="N39" s="155"/>
    </row>
    <row r="40" spans="1:14" ht="180" x14ac:dyDescent="0.25">
      <c r="A40" s="1153">
        <v>7</v>
      </c>
      <c r="B40" s="1563" t="s">
        <v>1795</v>
      </c>
      <c r="C40" s="1563"/>
      <c r="D40" s="1563"/>
      <c r="E40" s="1563"/>
      <c r="F40" s="1563"/>
      <c r="G40" s="295" t="s">
        <v>1796</v>
      </c>
      <c r="H40" s="79" t="s">
        <v>74</v>
      </c>
      <c r="I40" s="79"/>
      <c r="J40" s="283" t="s">
        <v>1797</v>
      </c>
      <c r="K40" s="296" t="s">
        <v>1798</v>
      </c>
      <c r="L40" s="94">
        <v>1</v>
      </c>
      <c r="M40" s="84" t="s">
        <v>1799</v>
      </c>
      <c r="N40" s="84" t="s">
        <v>1800</v>
      </c>
    </row>
    <row r="41" spans="1:14" ht="75" x14ac:dyDescent="0.25">
      <c r="A41" s="1154"/>
      <c r="B41" s="1563"/>
      <c r="C41" s="1563"/>
      <c r="D41" s="1563"/>
      <c r="E41" s="1563"/>
      <c r="F41" s="1563"/>
      <c r="G41" s="193" t="s">
        <v>1801</v>
      </c>
      <c r="H41" s="79" t="s">
        <v>74</v>
      </c>
      <c r="I41" s="79"/>
      <c r="J41" s="84" t="s">
        <v>1802</v>
      </c>
      <c r="K41" s="297" t="s">
        <v>1803</v>
      </c>
      <c r="L41" s="94">
        <v>1</v>
      </c>
      <c r="M41" s="84" t="s">
        <v>1804</v>
      </c>
      <c r="N41" s="84" t="s">
        <v>1800</v>
      </c>
    </row>
    <row r="42" spans="1:14" ht="135" x14ac:dyDescent="0.25">
      <c r="A42" s="1155"/>
      <c r="B42" s="1563"/>
      <c r="C42" s="1563"/>
      <c r="D42" s="1563"/>
      <c r="E42" s="1563"/>
      <c r="F42" s="1563"/>
      <c r="G42" s="182" t="s">
        <v>1805</v>
      </c>
      <c r="H42" s="79" t="s">
        <v>74</v>
      </c>
      <c r="I42" s="79"/>
      <c r="J42" s="84" t="s">
        <v>1806</v>
      </c>
      <c r="K42" s="298" t="s">
        <v>1807</v>
      </c>
      <c r="L42" s="94">
        <v>1</v>
      </c>
      <c r="M42" s="84" t="s">
        <v>1808</v>
      </c>
      <c r="N42" s="84" t="s">
        <v>1809</v>
      </c>
    </row>
    <row r="43" spans="1:14" ht="90" x14ac:dyDescent="0.25">
      <c r="A43" s="1153">
        <v>8</v>
      </c>
      <c r="B43" s="1329" t="s">
        <v>1810</v>
      </c>
      <c r="C43" s="1329"/>
      <c r="D43" s="1329"/>
      <c r="E43" s="1329"/>
      <c r="F43" s="1329"/>
      <c r="G43" s="288" t="s">
        <v>1811</v>
      </c>
      <c r="H43" s="79" t="s">
        <v>74</v>
      </c>
      <c r="I43" s="79"/>
      <c r="J43" s="84" t="s">
        <v>1812</v>
      </c>
      <c r="K43" s="285" t="s">
        <v>1813</v>
      </c>
      <c r="L43" s="94">
        <v>1</v>
      </c>
      <c r="M43" s="84" t="s">
        <v>1814</v>
      </c>
      <c r="N43" s="84"/>
    </row>
    <row r="44" spans="1:14" ht="255" x14ac:dyDescent="0.25">
      <c r="A44" s="1155"/>
      <c r="B44" s="1331"/>
      <c r="C44" s="1331"/>
      <c r="D44" s="1331"/>
      <c r="E44" s="1331"/>
      <c r="F44" s="1331"/>
      <c r="G44" s="288" t="s">
        <v>1815</v>
      </c>
      <c r="H44" s="79" t="s">
        <v>74</v>
      </c>
      <c r="I44" s="79"/>
      <c r="J44" s="84" t="s">
        <v>1816</v>
      </c>
      <c r="K44" s="285" t="s">
        <v>1817</v>
      </c>
      <c r="L44" s="94">
        <v>1</v>
      </c>
      <c r="M44" s="84" t="s">
        <v>1818</v>
      </c>
      <c r="N44" s="84"/>
    </row>
    <row r="45" spans="1:14" ht="105" x14ac:dyDescent="0.25">
      <c r="A45" s="1153">
        <v>9</v>
      </c>
      <c r="B45" s="1329" t="s">
        <v>1819</v>
      </c>
      <c r="C45" s="1329"/>
      <c r="D45" s="1329"/>
      <c r="E45" s="1329"/>
      <c r="F45" s="1329"/>
      <c r="G45" s="288" t="s">
        <v>1820</v>
      </c>
      <c r="H45" s="79" t="s">
        <v>74</v>
      </c>
      <c r="I45" s="79"/>
      <c r="J45" s="84" t="s">
        <v>1821</v>
      </c>
      <c r="K45" s="285" t="s">
        <v>1822</v>
      </c>
      <c r="L45" s="94">
        <v>1</v>
      </c>
      <c r="M45" s="84" t="s">
        <v>1799</v>
      </c>
      <c r="N45" s="84" t="s">
        <v>1800</v>
      </c>
    </row>
    <row r="46" spans="1:14" ht="90" x14ac:dyDescent="0.25">
      <c r="A46" s="1154"/>
      <c r="B46" s="1330"/>
      <c r="C46" s="1330"/>
      <c r="D46" s="1330"/>
      <c r="E46" s="1330"/>
      <c r="F46" s="1330"/>
      <c r="G46" s="288" t="s">
        <v>1823</v>
      </c>
      <c r="H46" s="79" t="s">
        <v>74</v>
      </c>
      <c r="I46" s="79"/>
      <c r="J46" s="84" t="s">
        <v>1824</v>
      </c>
      <c r="K46" s="285" t="s">
        <v>1825</v>
      </c>
      <c r="L46" s="94">
        <v>1</v>
      </c>
      <c r="M46" s="84" t="s">
        <v>1826</v>
      </c>
      <c r="N46" s="84"/>
    </row>
    <row r="47" spans="1:14" ht="60" x14ac:dyDescent="0.25">
      <c r="A47" s="1155"/>
      <c r="B47" s="1331"/>
      <c r="C47" s="1331"/>
      <c r="D47" s="1331"/>
      <c r="E47" s="1331"/>
      <c r="F47" s="1331"/>
      <c r="G47" s="288" t="s">
        <v>1827</v>
      </c>
      <c r="H47" s="79" t="s">
        <v>74</v>
      </c>
      <c r="I47" s="79"/>
      <c r="J47" s="93" t="s">
        <v>1828</v>
      </c>
      <c r="L47" s="94"/>
      <c r="M47" s="84"/>
      <c r="N47" s="84"/>
    </row>
    <row r="48" spans="1:14" ht="60" x14ac:dyDescent="0.25">
      <c r="A48" s="1153">
        <v>10</v>
      </c>
      <c r="B48" s="1329" t="s">
        <v>1829</v>
      </c>
      <c r="C48" s="1329"/>
      <c r="D48" s="1329"/>
      <c r="E48" s="1329"/>
      <c r="F48" s="1329"/>
      <c r="G48" s="288" t="s">
        <v>1830</v>
      </c>
      <c r="H48" s="79" t="s">
        <v>74</v>
      </c>
      <c r="I48" s="79"/>
      <c r="J48" s="84" t="s">
        <v>1831</v>
      </c>
      <c r="K48" s="288" t="s">
        <v>1832</v>
      </c>
      <c r="L48" s="713"/>
      <c r="M48" s="84" t="s">
        <v>1833</v>
      </c>
      <c r="N48" s="84"/>
    </row>
    <row r="49" spans="1:14" ht="75" x14ac:dyDescent="0.25">
      <c r="A49" s="1155"/>
      <c r="B49" s="1331"/>
      <c r="C49" s="1331"/>
      <c r="D49" s="1331"/>
      <c r="E49" s="1331"/>
      <c r="F49" s="1331"/>
      <c r="G49" s="288" t="s">
        <v>1834</v>
      </c>
      <c r="H49" s="79" t="s">
        <v>74</v>
      </c>
      <c r="I49" s="79"/>
      <c r="J49" s="84" t="s">
        <v>1835</v>
      </c>
      <c r="L49" s="94"/>
      <c r="M49" s="84"/>
      <c r="N49" s="84"/>
    </row>
    <row r="50" spans="1:14" ht="75" x14ac:dyDescent="0.25">
      <c r="A50" s="1153">
        <v>11</v>
      </c>
      <c r="B50" s="1567" t="s">
        <v>1836</v>
      </c>
      <c r="C50" s="79"/>
      <c r="D50" s="79"/>
      <c r="E50" s="79"/>
      <c r="F50" s="79"/>
      <c r="G50" s="263" t="s">
        <v>1837</v>
      </c>
      <c r="H50" s="79" t="s">
        <v>74</v>
      </c>
      <c r="I50" s="79"/>
      <c r="J50" s="84" t="s">
        <v>1838</v>
      </c>
      <c r="K50" s="299" t="s">
        <v>1839</v>
      </c>
      <c r="L50" s="94">
        <v>1</v>
      </c>
      <c r="M50" s="84" t="s">
        <v>1840</v>
      </c>
      <c r="N50" s="84" t="s">
        <v>1841</v>
      </c>
    </row>
    <row r="51" spans="1:14" ht="60" x14ac:dyDescent="0.25">
      <c r="A51" s="1154"/>
      <c r="B51" s="1567"/>
      <c r="C51" s="79"/>
      <c r="D51" s="79"/>
      <c r="E51" s="79"/>
      <c r="F51" s="79"/>
      <c r="G51" s="300" t="s">
        <v>1842</v>
      </c>
      <c r="H51" s="79" t="s">
        <v>74</v>
      </c>
      <c r="I51" s="79"/>
      <c r="J51" s="84" t="s">
        <v>1843</v>
      </c>
      <c r="K51" s="300" t="s">
        <v>1844</v>
      </c>
      <c r="L51" s="94">
        <v>1</v>
      </c>
      <c r="M51" s="84" t="s">
        <v>1845</v>
      </c>
      <c r="N51" s="84"/>
    </row>
    <row r="52" spans="1:14" ht="96" customHeight="1" x14ac:dyDescent="0.25">
      <c r="A52" s="1154"/>
      <c r="B52" s="1567"/>
      <c r="C52" s="79"/>
      <c r="D52" s="79"/>
      <c r="E52" s="79"/>
      <c r="F52" s="79"/>
      <c r="G52" s="285" t="s">
        <v>1846</v>
      </c>
      <c r="H52" s="79" t="s">
        <v>74</v>
      </c>
      <c r="I52" s="79"/>
      <c r="J52" s="84" t="s">
        <v>1847</v>
      </c>
      <c r="K52" s="285" t="s">
        <v>1848</v>
      </c>
      <c r="L52" s="94">
        <v>1</v>
      </c>
      <c r="M52" s="84" t="s">
        <v>1849</v>
      </c>
      <c r="N52" s="84"/>
    </row>
    <row r="53" spans="1:14" ht="105" x14ac:dyDescent="0.25">
      <c r="A53" s="1155"/>
      <c r="B53" s="1567"/>
      <c r="C53" s="79" t="s">
        <v>74</v>
      </c>
      <c r="D53" s="79"/>
      <c r="E53" s="84" t="s">
        <v>1850</v>
      </c>
      <c r="F53" s="84" t="s">
        <v>1851</v>
      </c>
      <c r="G53" s="285" t="s">
        <v>1852</v>
      </c>
      <c r="H53" s="79" t="s">
        <v>74</v>
      </c>
      <c r="I53" s="79"/>
      <c r="J53" s="84" t="s">
        <v>1851</v>
      </c>
      <c r="K53" s="285"/>
      <c r="L53" s="94"/>
      <c r="M53" s="84"/>
      <c r="N53" s="84"/>
    </row>
    <row r="55" spans="1:14" ht="23.25" x14ac:dyDescent="0.25">
      <c r="B55" s="391">
        <f>COUNTA(B10:B53)</f>
        <v>11</v>
      </c>
      <c r="C55" s="388"/>
      <c r="D55" s="388"/>
      <c r="E55" s="388"/>
      <c r="F55" s="388"/>
      <c r="G55" s="388"/>
      <c r="H55" s="388"/>
      <c r="I55" s="388"/>
      <c r="J55" s="388"/>
      <c r="K55" s="391">
        <f>COUNTA(K10:K53)</f>
        <v>20</v>
      </c>
      <c r="L55" s="392">
        <f>AVERAGE(L10:L53)</f>
        <v>0.97105263157894728</v>
      </c>
    </row>
    <row r="56" spans="1:14" ht="38.25" x14ac:dyDescent="0.25">
      <c r="B56" s="398" t="s">
        <v>2044</v>
      </c>
      <c r="C56" s="397"/>
      <c r="D56" s="397"/>
      <c r="E56" s="397"/>
      <c r="F56" s="397"/>
      <c r="G56" s="397"/>
      <c r="H56" s="397"/>
      <c r="I56" s="397"/>
      <c r="J56" s="397"/>
      <c r="K56" s="398" t="s">
        <v>2045</v>
      </c>
      <c r="L56" s="398" t="s">
        <v>2046</v>
      </c>
    </row>
  </sheetData>
  <mergeCells count="80">
    <mergeCell ref="D45:D47"/>
    <mergeCell ref="E45:E47"/>
    <mergeCell ref="F45:F47"/>
    <mergeCell ref="C48:C49"/>
    <mergeCell ref="D48:D49"/>
    <mergeCell ref="E48:E49"/>
    <mergeCell ref="F48:F49"/>
    <mergeCell ref="D40:D42"/>
    <mergeCell ref="E40:E42"/>
    <mergeCell ref="F40:F42"/>
    <mergeCell ref="C43:C44"/>
    <mergeCell ref="D43:D44"/>
    <mergeCell ref="E43:E44"/>
    <mergeCell ref="F43:F44"/>
    <mergeCell ref="D33:D36"/>
    <mergeCell ref="E33:E36"/>
    <mergeCell ref="F33:F36"/>
    <mergeCell ref="C37:C39"/>
    <mergeCell ref="D37:D39"/>
    <mergeCell ref="E37:E39"/>
    <mergeCell ref="F37:F39"/>
    <mergeCell ref="A43:A44"/>
    <mergeCell ref="A45:A47"/>
    <mergeCell ref="A48:A49"/>
    <mergeCell ref="A50:A53"/>
    <mergeCell ref="C21:C27"/>
    <mergeCell ref="C28:C32"/>
    <mergeCell ref="C33:C36"/>
    <mergeCell ref="C40:C42"/>
    <mergeCell ref="C45:C47"/>
    <mergeCell ref="A21:A27"/>
    <mergeCell ref="A28:A32"/>
    <mergeCell ref="A33:A36"/>
    <mergeCell ref="A37:A39"/>
    <mergeCell ref="A40:A42"/>
    <mergeCell ref="B48:B49"/>
    <mergeCell ref="B50:B53"/>
    <mergeCell ref="A19:A20"/>
    <mergeCell ref="C19:C20"/>
    <mergeCell ref="D19:D20"/>
    <mergeCell ref="E19:E20"/>
    <mergeCell ref="F19:F20"/>
    <mergeCell ref="A10:A18"/>
    <mergeCell ref="C10:C18"/>
    <mergeCell ref="D10:D18"/>
    <mergeCell ref="E10:E18"/>
    <mergeCell ref="F10:F18"/>
    <mergeCell ref="B33:B36"/>
    <mergeCell ref="B37:B39"/>
    <mergeCell ref="B40:B42"/>
    <mergeCell ref="B43:B44"/>
    <mergeCell ref="B45:B47"/>
    <mergeCell ref="N8:N9"/>
    <mergeCell ref="B10:B18"/>
    <mergeCell ref="B19:B20"/>
    <mergeCell ref="B21:B27"/>
    <mergeCell ref="B28:B32"/>
    <mergeCell ref="G8:G9"/>
    <mergeCell ref="H8:I8"/>
    <mergeCell ref="J8:J9"/>
    <mergeCell ref="L8:L9"/>
    <mergeCell ref="M8:M9"/>
    <mergeCell ref="D21:D27"/>
    <mergeCell ref="E21:E27"/>
    <mergeCell ref="F21:F27"/>
    <mergeCell ref="D28:D32"/>
    <mergeCell ref="E28:E32"/>
    <mergeCell ref="F28:F32"/>
    <mergeCell ref="A8:A9"/>
    <mergeCell ref="B8:B9"/>
    <mergeCell ref="C8:D8"/>
    <mergeCell ref="E8:E9"/>
    <mergeCell ref="F8:F9"/>
    <mergeCell ref="A1:N1"/>
    <mergeCell ref="A2:N2"/>
    <mergeCell ref="A5:B5"/>
    <mergeCell ref="C5:F5"/>
    <mergeCell ref="C7:F7"/>
    <mergeCell ref="G7:J7"/>
    <mergeCell ref="K7:N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45"/>
  <sheetViews>
    <sheetView showGridLines="0" zoomScale="80" zoomScaleNormal="80" workbookViewId="0"/>
  </sheetViews>
  <sheetFormatPr baseColWidth="10" defaultColWidth="11.42578125" defaultRowHeight="15" x14ac:dyDescent="0.25"/>
  <cols>
    <col min="1" max="1" width="3.7109375" style="5" customWidth="1"/>
    <col min="2" max="2" width="6.140625" style="5" customWidth="1"/>
    <col min="3" max="3" width="4.140625" style="5" bestFit="1" customWidth="1"/>
    <col min="4" max="4" width="43.85546875" style="5" customWidth="1"/>
    <col min="5" max="5" width="9.140625" style="5" customWidth="1"/>
    <col min="6" max="7" width="8.28515625" style="20" customWidth="1"/>
    <col min="8" max="8" width="15.28515625" style="20" bestFit="1" customWidth="1"/>
    <col min="9" max="9" width="12.42578125" style="20" customWidth="1"/>
    <col min="10" max="10" width="15" style="20" customWidth="1"/>
    <col min="11" max="11" width="16.85546875" style="20" customWidth="1"/>
    <col min="12" max="12" width="16.28515625" style="20" customWidth="1"/>
    <col min="13" max="13" width="15.85546875" style="20" customWidth="1"/>
    <col min="14" max="14" width="16.85546875" style="20" customWidth="1"/>
    <col min="15" max="15" width="91.28515625" style="5" customWidth="1"/>
    <col min="16" max="16" width="3.7109375" style="5" customWidth="1"/>
    <col min="17" max="16384" width="11.42578125" style="5"/>
  </cols>
  <sheetData>
    <row r="1" spans="1:16" ht="41.25" customHeight="1" x14ac:dyDescent="0.25">
      <c r="A1" s="1"/>
      <c r="B1" s="752" t="str">
        <f>Contenido!$B$1</f>
        <v xml:space="preserve">INFORME DE SEGUIMIENTO 
ADMINISTRACIÓN DE RIESGOS </v>
      </c>
      <c r="C1" s="752"/>
      <c r="D1" s="752"/>
      <c r="E1" s="752"/>
      <c r="F1" s="752"/>
      <c r="G1" s="752"/>
      <c r="H1" s="752"/>
      <c r="I1" s="752"/>
      <c r="J1" s="752"/>
      <c r="K1" s="752"/>
      <c r="L1" s="752"/>
      <c r="M1" s="752"/>
      <c r="N1" s="752"/>
      <c r="O1" s="752"/>
      <c r="P1" s="1"/>
    </row>
    <row r="2" spans="1:16" ht="32.25" customHeight="1" x14ac:dyDescent="0.25">
      <c r="A2" s="1"/>
      <c r="B2" s="737" t="str">
        <f>Contenido!$B$2</f>
        <v>2021 -  2022</v>
      </c>
      <c r="C2" s="737"/>
      <c r="D2" s="737"/>
      <c r="E2" s="737"/>
      <c r="F2" s="737"/>
      <c r="G2" s="737"/>
      <c r="H2" s="737"/>
      <c r="I2" s="737"/>
      <c r="J2" s="737"/>
      <c r="K2" s="737"/>
      <c r="L2" s="737"/>
      <c r="M2" s="737"/>
      <c r="N2" s="737"/>
      <c r="O2" s="737"/>
      <c r="P2" s="1"/>
    </row>
    <row r="3" spans="1:16" x14ac:dyDescent="0.25">
      <c r="A3" s="1"/>
      <c r="B3" s="1"/>
      <c r="C3" s="1"/>
      <c r="D3" s="1"/>
      <c r="E3" s="1"/>
      <c r="F3" s="10"/>
      <c r="G3" s="10"/>
      <c r="H3" s="10"/>
      <c r="I3" s="10"/>
      <c r="J3" s="10"/>
      <c r="K3" s="10"/>
      <c r="L3" s="10"/>
      <c r="M3" s="10"/>
      <c r="N3" s="10"/>
      <c r="O3" s="1"/>
      <c r="P3" s="1"/>
    </row>
    <row r="4" spans="1:16" x14ac:dyDescent="0.25">
      <c r="A4" s="1"/>
      <c r="B4" s="1"/>
      <c r="C4" s="1"/>
      <c r="D4" s="1"/>
      <c r="E4" s="1"/>
      <c r="F4" s="10"/>
      <c r="G4" s="10"/>
      <c r="H4" s="10"/>
      <c r="I4" s="10"/>
      <c r="J4" s="10"/>
      <c r="K4" s="10"/>
      <c r="L4" s="10"/>
      <c r="M4" s="10"/>
      <c r="N4" s="10"/>
      <c r="O4" s="1"/>
      <c r="P4" s="1"/>
    </row>
    <row r="5" spans="1:16" x14ac:dyDescent="0.25">
      <c r="A5" s="1"/>
      <c r="B5" s="1"/>
      <c r="C5" s="1"/>
      <c r="D5" s="1"/>
      <c r="E5" s="1"/>
      <c r="F5" s="10"/>
      <c r="G5" s="10"/>
      <c r="H5" s="10"/>
      <c r="I5" s="10"/>
      <c r="J5" s="10"/>
      <c r="K5" s="10"/>
      <c r="L5" s="10"/>
      <c r="M5" s="10"/>
      <c r="N5" s="10"/>
      <c r="O5" s="1"/>
      <c r="P5" s="1"/>
    </row>
    <row r="6" spans="1:16" x14ac:dyDescent="0.25">
      <c r="A6" s="1"/>
      <c r="B6" s="1"/>
      <c r="C6" s="1"/>
      <c r="D6" s="1"/>
      <c r="E6" s="1"/>
      <c r="F6" s="10"/>
      <c r="G6" s="10"/>
      <c r="H6" s="10"/>
      <c r="I6" s="10"/>
      <c r="J6" s="10"/>
      <c r="K6" s="10"/>
      <c r="L6" s="10"/>
      <c r="M6" s="10"/>
      <c r="N6" s="10"/>
      <c r="O6" s="1"/>
      <c r="P6" s="1"/>
    </row>
    <row r="7" spans="1:16" x14ac:dyDescent="0.25">
      <c r="A7" s="1" t="s">
        <v>57</v>
      </c>
      <c r="B7" s="1"/>
      <c r="C7" s="1"/>
      <c r="D7" s="1"/>
      <c r="E7" s="1"/>
      <c r="F7" s="10"/>
      <c r="G7" s="10"/>
      <c r="H7" s="10"/>
      <c r="I7" s="10"/>
      <c r="J7" s="10"/>
      <c r="K7" s="10"/>
      <c r="L7" s="10"/>
      <c r="M7" s="10"/>
      <c r="N7" s="10"/>
      <c r="O7" s="1"/>
      <c r="P7" s="1"/>
    </row>
    <row r="8" spans="1:16" x14ac:dyDescent="0.25">
      <c r="A8" s="1"/>
      <c r="B8" s="1"/>
      <c r="C8" s="1"/>
      <c r="D8" s="1"/>
      <c r="E8" s="1"/>
      <c r="F8" s="10"/>
      <c r="G8" s="10"/>
      <c r="H8" s="10"/>
      <c r="I8" s="10"/>
      <c r="J8" s="10"/>
      <c r="K8" s="10"/>
      <c r="L8" s="10"/>
      <c r="M8" s="10"/>
      <c r="N8" s="10"/>
      <c r="O8" s="1"/>
      <c r="P8" s="1"/>
    </row>
    <row r="9" spans="1:16" x14ac:dyDescent="0.25">
      <c r="A9" s="1"/>
      <c r="B9" s="1"/>
      <c r="C9" s="1"/>
      <c r="D9" s="1"/>
      <c r="E9" s="1"/>
      <c r="F9" s="10"/>
      <c r="G9" s="10"/>
      <c r="H9" s="10"/>
      <c r="I9" s="10"/>
      <c r="J9" s="10"/>
      <c r="K9" s="10"/>
      <c r="L9" s="10"/>
      <c r="M9" s="10"/>
      <c r="N9" s="10"/>
      <c r="O9" s="1"/>
      <c r="P9" s="1"/>
    </row>
    <row r="10" spans="1:16" x14ac:dyDescent="0.25">
      <c r="A10" s="1"/>
      <c r="B10" s="1"/>
      <c r="C10" s="1"/>
      <c r="D10" s="1"/>
      <c r="E10" s="1"/>
      <c r="F10" s="10"/>
      <c r="G10" s="10"/>
      <c r="H10" s="10"/>
      <c r="I10" s="10"/>
      <c r="J10" s="10"/>
      <c r="K10" s="10"/>
      <c r="L10" s="10"/>
      <c r="M10" s="10"/>
      <c r="N10" s="10"/>
      <c r="O10" s="1"/>
      <c r="P10" s="1"/>
    </row>
    <row r="11" spans="1:16" x14ac:dyDescent="0.25">
      <c r="A11" s="1"/>
      <c r="B11" s="1"/>
      <c r="C11" s="1"/>
      <c r="D11" s="1"/>
      <c r="E11" s="1"/>
      <c r="F11" s="10"/>
      <c r="G11" s="10"/>
      <c r="H11" s="10"/>
      <c r="I11" s="10"/>
      <c r="J11" s="10"/>
      <c r="K11" s="10"/>
      <c r="L11" s="10"/>
      <c r="M11" s="10"/>
      <c r="N11" s="10"/>
      <c r="O11" s="1"/>
      <c r="P11" s="1"/>
    </row>
    <row r="12" spans="1:16" x14ac:dyDescent="0.25">
      <c r="A12" s="1"/>
      <c r="B12" s="1"/>
      <c r="C12" s="1"/>
      <c r="D12" s="1"/>
      <c r="E12" s="1"/>
      <c r="F12" s="10"/>
      <c r="G12" s="10"/>
      <c r="H12" s="10"/>
      <c r="I12" s="10"/>
      <c r="J12" s="10"/>
      <c r="K12" s="10"/>
      <c r="L12" s="10"/>
      <c r="M12" s="10"/>
      <c r="N12" s="10"/>
      <c r="O12" s="1"/>
      <c r="P12" s="1"/>
    </row>
    <row r="13" spans="1:16" x14ac:dyDescent="0.25">
      <c r="A13" s="1"/>
      <c r="B13" s="753"/>
      <c r="C13" s="753"/>
      <c r="D13" s="753"/>
      <c r="E13" s="753"/>
      <c r="F13" s="753"/>
      <c r="G13" s="753"/>
      <c r="H13" s="753"/>
      <c r="I13" s="753"/>
      <c r="J13" s="753"/>
      <c r="K13" s="753"/>
      <c r="L13" s="753"/>
      <c r="M13" s="753"/>
      <c r="N13" s="753"/>
      <c r="O13" s="1"/>
      <c r="P13" s="1"/>
    </row>
    <row r="14" spans="1:16" ht="6.75" customHeight="1" x14ac:dyDescent="0.25">
      <c r="A14" s="1"/>
      <c r="B14" s="1"/>
      <c r="C14" s="1"/>
      <c r="D14" s="1"/>
      <c r="E14" s="1"/>
      <c r="F14" s="10"/>
      <c r="G14" s="10"/>
      <c r="H14" s="10"/>
      <c r="I14" s="10"/>
      <c r="J14" s="10"/>
      <c r="K14" s="10"/>
      <c r="L14" s="10"/>
      <c r="M14" s="10"/>
      <c r="N14" s="10"/>
      <c r="O14" s="1"/>
      <c r="P14" s="1"/>
    </row>
    <row r="15" spans="1:16" ht="19.5" customHeight="1" x14ac:dyDescent="0.25">
      <c r="A15" s="1"/>
      <c r="B15" s="754" t="s">
        <v>58</v>
      </c>
      <c r="C15" s="755"/>
      <c r="D15" s="755"/>
      <c r="E15" s="755"/>
      <c r="F15" s="755"/>
      <c r="G15" s="755"/>
      <c r="H15" s="755"/>
      <c r="I15" s="755"/>
      <c r="J15" s="755"/>
      <c r="K15" s="755"/>
      <c r="L15" s="755"/>
      <c r="M15" s="755"/>
      <c r="N15" s="755"/>
      <c r="O15" s="755"/>
      <c r="P15" s="1"/>
    </row>
    <row r="16" spans="1:16" ht="51.75" customHeight="1" x14ac:dyDescent="0.25">
      <c r="A16" s="1"/>
      <c r="B16" s="756" t="s">
        <v>59</v>
      </c>
      <c r="C16" s="758" t="s">
        <v>60</v>
      </c>
      <c r="D16" s="759"/>
      <c r="E16" s="749" t="s">
        <v>61</v>
      </c>
      <c r="F16" s="761"/>
      <c r="G16" s="762"/>
      <c r="H16" s="746" t="s">
        <v>62</v>
      </c>
      <c r="I16" s="749" t="s">
        <v>63</v>
      </c>
      <c r="J16" s="749" t="s">
        <v>64</v>
      </c>
      <c r="K16" s="749" t="s">
        <v>65</v>
      </c>
      <c r="L16" s="749" t="s">
        <v>66</v>
      </c>
      <c r="M16" s="749" t="s">
        <v>67</v>
      </c>
      <c r="N16" s="749" t="s">
        <v>68</v>
      </c>
      <c r="O16" s="749" t="s">
        <v>69</v>
      </c>
      <c r="P16" s="1"/>
    </row>
    <row r="17" spans="1:18" x14ac:dyDescent="0.25">
      <c r="A17" s="1"/>
      <c r="B17" s="757"/>
      <c r="C17" s="754"/>
      <c r="D17" s="760"/>
      <c r="E17" s="419" t="s">
        <v>70</v>
      </c>
      <c r="F17" s="419" t="s">
        <v>71</v>
      </c>
      <c r="G17" s="419" t="s">
        <v>72</v>
      </c>
      <c r="H17" s="747"/>
      <c r="I17" s="750"/>
      <c r="J17" s="750"/>
      <c r="K17" s="750"/>
      <c r="L17" s="750"/>
      <c r="M17" s="750"/>
      <c r="N17" s="750"/>
      <c r="O17" s="750"/>
      <c r="P17" s="1"/>
    </row>
    <row r="18" spans="1:18" x14ac:dyDescent="0.25">
      <c r="A18" s="1"/>
      <c r="B18" s="13">
        <v>1</v>
      </c>
      <c r="C18" s="416" t="s">
        <v>73</v>
      </c>
      <c r="D18" s="30" t="s">
        <v>13</v>
      </c>
      <c r="E18" s="33" t="s">
        <v>74</v>
      </c>
      <c r="F18" s="33"/>
      <c r="G18" s="33"/>
      <c r="H18" s="33">
        <v>0</v>
      </c>
      <c r="I18" s="33">
        <f>'Dirección Institucional '!B34</f>
        <v>4</v>
      </c>
      <c r="J18" s="33">
        <f>'Dirección Institucional '!K34</f>
        <v>6</v>
      </c>
      <c r="K18" s="33">
        <v>6</v>
      </c>
      <c r="L18" s="34">
        <v>0</v>
      </c>
      <c r="M18" s="60">
        <v>0</v>
      </c>
      <c r="N18" s="474">
        <f>'Dirección Institucional '!L34</f>
        <v>1</v>
      </c>
      <c r="O18" s="47"/>
      <c r="P18" s="1"/>
    </row>
    <row r="19" spans="1:18" x14ac:dyDescent="0.25">
      <c r="A19" s="1"/>
      <c r="B19" s="418">
        <v>2</v>
      </c>
      <c r="C19" s="415" t="s">
        <v>75</v>
      </c>
      <c r="D19" s="305" t="s">
        <v>14</v>
      </c>
      <c r="E19" s="33" t="s">
        <v>74</v>
      </c>
      <c r="F19" s="46"/>
      <c r="G19" s="46"/>
      <c r="H19" s="33">
        <v>0</v>
      </c>
      <c r="I19" s="46">
        <f>'Planeación '!B41</f>
        <v>3</v>
      </c>
      <c r="J19" s="46">
        <f>'Planeación '!L41</f>
        <v>1</v>
      </c>
      <c r="K19" s="46">
        <v>1</v>
      </c>
      <c r="L19" s="34">
        <v>0</v>
      </c>
      <c r="M19" s="60">
        <v>0</v>
      </c>
      <c r="N19" s="474">
        <f>'Planeación '!M41</f>
        <v>1</v>
      </c>
      <c r="O19" s="47"/>
      <c r="P19" s="1"/>
    </row>
    <row r="20" spans="1:18" ht="60" x14ac:dyDescent="0.25">
      <c r="A20" s="1"/>
      <c r="B20" s="418">
        <v>3</v>
      </c>
      <c r="C20" s="415" t="s">
        <v>76</v>
      </c>
      <c r="D20" s="305" t="s">
        <v>15</v>
      </c>
      <c r="E20" s="33" t="s">
        <v>74</v>
      </c>
      <c r="F20" s="46"/>
      <c r="G20" s="46"/>
      <c r="H20" s="48">
        <v>1</v>
      </c>
      <c r="I20" s="35">
        <f>'Seguimiento Institucional '!B50</f>
        <v>6</v>
      </c>
      <c r="J20" s="35">
        <f>'Seguimiento Institucional '!L50</f>
        <v>7</v>
      </c>
      <c r="K20" s="35">
        <v>7</v>
      </c>
      <c r="L20" s="34">
        <v>0</v>
      </c>
      <c r="M20" s="60">
        <v>0</v>
      </c>
      <c r="N20" s="474">
        <f>'Seguimiento Institucional '!M50</f>
        <v>0.98571428571428577</v>
      </c>
      <c r="O20" s="47" t="s">
        <v>3374</v>
      </c>
      <c r="P20" s="1"/>
    </row>
    <row r="21" spans="1:18" x14ac:dyDescent="0.25">
      <c r="A21" s="1"/>
      <c r="B21" s="13">
        <v>4</v>
      </c>
      <c r="C21" s="415" t="s">
        <v>77</v>
      </c>
      <c r="D21" s="305" t="s">
        <v>16</v>
      </c>
      <c r="E21" s="33" t="s">
        <v>74</v>
      </c>
      <c r="F21" s="46"/>
      <c r="G21" s="46"/>
      <c r="H21" s="46">
        <v>0</v>
      </c>
      <c r="I21" s="46">
        <f>'G. Calidad Acad.'!B20</f>
        <v>3</v>
      </c>
      <c r="J21" s="46">
        <f>'G. Calidad Acad.'!K20</f>
        <v>2</v>
      </c>
      <c r="K21" s="46">
        <v>2</v>
      </c>
      <c r="L21" s="34">
        <v>0</v>
      </c>
      <c r="M21" s="60">
        <v>0</v>
      </c>
      <c r="N21" s="474">
        <f>'G. Calidad Acad.'!L20</f>
        <v>1</v>
      </c>
      <c r="O21" s="47"/>
      <c r="P21" s="1"/>
    </row>
    <row r="22" spans="1:18" x14ac:dyDescent="0.25">
      <c r="A22" s="1"/>
      <c r="B22" s="418">
        <v>5</v>
      </c>
      <c r="C22" s="415" t="s">
        <v>78</v>
      </c>
      <c r="D22" s="305" t="s">
        <v>17</v>
      </c>
      <c r="E22" s="33" t="s">
        <v>74</v>
      </c>
      <c r="F22" s="46"/>
      <c r="G22" s="46"/>
      <c r="H22" s="46">
        <v>0</v>
      </c>
      <c r="I22" s="46">
        <f>'Formación '!B28</f>
        <v>3</v>
      </c>
      <c r="J22" s="46">
        <f>'Formación '!K28</f>
        <v>8</v>
      </c>
      <c r="K22" s="46">
        <v>7</v>
      </c>
      <c r="L22" s="49">
        <v>1</v>
      </c>
      <c r="M22" s="61">
        <v>0</v>
      </c>
      <c r="N22" s="474">
        <f>'Formación '!L28</f>
        <v>0.96250000000000002</v>
      </c>
      <c r="O22" s="47"/>
      <c r="P22" s="1"/>
    </row>
    <row r="23" spans="1:18" x14ac:dyDescent="0.25">
      <c r="A23" s="1"/>
      <c r="B23" s="418">
        <v>6</v>
      </c>
      <c r="C23" s="415" t="s">
        <v>79</v>
      </c>
      <c r="D23" s="305" t="s">
        <v>18</v>
      </c>
      <c r="E23" s="33" t="s">
        <v>74</v>
      </c>
      <c r="F23" s="46"/>
      <c r="G23" s="46"/>
      <c r="H23" s="46">
        <v>0</v>
      </c>
      <c r="I23" s="46">
        <f>'Investigación '!B18</f>
        <v>5</v>
      </c>
      <c r="J23" s="46">
        <f>'Investigación '!K18</f>
        <v>4</v>
      </c>
      <c r="K23" s="46">
        <v>4</v>
      </c>
      <c r="L23" s="34">
        <v>0</v>
      </c>
      <c r="M23" s="60">
        <v>0</v>
      </c>
      <c r="N23" s="474">
        <f>'Investigación '!L18</f>
        <v>1</v>
      </c>
      <c r="O23" s="47"/>
      <c r="P23" s="1"/>
    </row>
    <row r="24" spans="1:18" x14ac:dyDescent="0.25">
      <c r="A24" s="1"/>
      <c r="B24" s="13">
        <v>7</v>
      </c>
      <c r="C24" s="415" t="s">
        <v>80</v>
      </c>
      <c r="D24" s="305" t="s">
        <v>19</v>
      </c>
      <c r="E24" s="33" t="s">
        <v>74</v>
      </c>
      <c r="F24" s="46"/>
      <c r="G24" s="46"/>
      <c r="H24" s="46">
        <v>0</v>
      </c>
      <c r="I24" s="46">
        <f>'Extensión '!B14</f>
        <v>3</v>
      </c>
      <c r="J24" s="46">
        <f>'Extensión '!K14</f>
        <v>1</v>
      </c>
      <c r="K24" s="46">
        <v>1</v>
      </c>
      <c r="L24" s="34">
        <v>0</v>
      </c>
      <c r="M24" s="60">
        <v>0</v>
      </c>
      <c r="N24" s="474">
        <f>'Extensión '!L14</f>
        <v>1</v>
      </c>
      <c r="O24" s="47"/>
      <c r="P24" s="1"/>
    </row>
    <row r="25" spans="1:18" x14ac:dyDescent="0.25">
      <c r="A25" s="1"/>
      <c r="B25" s="418">
        <v>7.1</v>
      </c>
      <c r="C25" s="415" t="s">
        <v>81</v>
      </c>
      <c r="D25" s="305" t="s">
        <v>20</v>
      </c>
      <c r="E25" s="33" t="s">
        <v>74</v>
      </c>
      <c r="F25" s="46"/>
      <c r="G25" s="46"/>
      <c r="H25" s="46">
        <v>0</v>
      </c>
      <c r="I25" s="46">
        <f>'Consultorio Jurídico '!B15</f>
        <v>4</v>
      </c>
      <c r="J25" s="46">
        <f>'Consultorio Jurídico '!K15</f>
        <v>4</v>
      </c>
      <c r="K25" s="46">
        <v>4</v>
      </c>
      <c r="L25" s="34">
        <v>0</v>
      </c>
      <c r="M25" s="60">
        <v>0</v>
      </c>
      <c r="N25" s="474">
        <f>'Consultorio Jurídico '!L15</f>
        <v>1</v>
      </c>
      <c r="O25" s="47"/>
      <c r="P25" s="1"/>
    </row>
    <row r="26" spans="1:18" x14ac:dyDescent="0.25">
      <c r="A26" s="1"/>
      <c r="B26" s="418">
        <v>7.2</v>
      </c>
      <c r="C26" s="415" t="s">
        <v>82</v>
      </c>
      <c r="D26" s="305" t="s">
        <v>21</v>
      </c>
      <c r="E26" s="33" t="s">
        <v>74</v>
      </c>
      <c r="F26" s="46"/>
      <c r="G26" s="46"/>
      <c r="H26" s="46">
        <v>0</v>
      </c>
      <c r="I26" s="46">
        <f>'Instituto de Lenguas '!B36</f>
        <v>5</v>
      </c>
      <c r="J26" s="46">
        <f>'Instituto de Lenguas '!K36</f>
        <v>23</v>
      </c>
      <c r="K26" s="46">
        <v>23</v>
      </c>
      <c r="L26" s="34">
        <v>0</v>
      </c>
      <c r="M26" s="60">
        <v>0</v>
      </c>
      <c r="N26" s="474">
        <f>'Instituto de Lenguas '!L36</f>
        <v>1</v>
      </c>
      <c r="O26" s="306"/>
      <c r="P26" s="1"/>
    </row>
    <row r="27" spans="1:18" x14ac:dyDescent="0.25">
      <c r="A27" s="1"/>
      <c r="B27" s="13">
        <v>8</v>
      </c>
      <c r="C27" s="415" t="s">
        <v>83</v>
      </c>
      <c r="D27" s="305" t="s">
        <v>22</v>
      </c>
      <c r="E27" s="33" t="s">
        <v>74</v>
      </c>
      <c r="F27" s="46"/>
      <c r="G27" s="307"/>
      <c r="H27" s="46">
        <v>0</v>
      </c>
      <c r="I27" s="46">
        <f>Admisiones!B13</f>
        <v>2</v>
      </c>
      <c r="J27" s="46">
        <f>Admisiones!K13</f>
        <v>2</v>
      </c>
      <c r="K27" s="46">
        <v>2</v>
      </c>
      <c r="L27" s="34">
        <v>0</v>
      </c>
      <c r="M27" s="60">
        <v>0</v>
      </c>
      <c r="N27" s="474">
        <f>Admisiones!L13</f>
        <v>1</v>
      </c>
      <c r="O27" s="47"/>
      <c r="P27" s="1"/>
      <c r="R27" s="31"/>
    </row>
    <row r="28" spans="1:18" ht="60.75" customHeight="1" x14ac:dyDescent="0.25">
      <c r="A28" s="1"/>
      <c r="B28" s="418">
        <v>9</v>
      </c>
      <c r="C28" s="415" t="s">
        <v>84</v>
      </c>
      <c r="D28" s="305" t="s">
        <v>23</v>
      </c>
      <c r="E28" s="33" t="s">
        <v>74</v>
      </c>
      <c r="F28" s="46"/>
      <c r="G28" s="307"/>
      <c r="H28" s="46">
        <v>1</v>
      </c>
      <c r="I28" s="46">
        <f>'Contratación '!B23</f>
        <v>4</v>
      </c>
      <c r="J28" s="46">
        <f>'Contratación '!K23</f>
        <v>7</v>
      </c>
      <c r="K28" s="46">
        <v>7</v>
      </c>
      <c r="L28" s="34">
        <v>0</v>
      </c>
      <c r="M28" s="60">
        <v>0</v>
      </c>
      <c r="N28" s="474">
        <f>'Contratación '!L23</f>
        <v>1</v>
      </c>
      <c r="O28" s="47" t="s">
        <v>3375</v>
      </c>
      <c r="P28" s="1"/>
      <c r="R28" s="31"/>
    </row>
    <row r="29" spans="1:18" x14ac:dyDescent="0.25">
      <c r="A29" s="1"/>
      <c r="B29" s="418">
        <v>10</v>
      </c>
      <c r="C29" s="415" t="s">
        <v>85</v>
      </c>
      <c r="D29" s="305" t="s">
        <v>24</v>
      </c>
      <c r="E29" s="33" t="s">
        <v>74</v>
      </c>
      <c r="F29" s="46"/>
      <c r="G29" s="307"/>
      <c r="H29" s="46">
        <v>0</v>
      </c>
      <c r="I29" s="46">
        <f>'Jurídico '!B16</f>
        <v>3</v>
      </c>
      <c r="J29" s="46">
        <f>'Jurídico '!K16</f>
        <v>0</v>
      </c>
      <c r="K29" s="46">
        <v>0</v>
      </c>
      <c r="L29" s="46">
        <v>0</v>
      </c>
      <c r="M29" s="46">
        <v>0</v>
      </c>
      <c r="N29" s="474">
        <f>'Jurídico '!L16</f>
        <v>1</v>
      </c>
      <c r="O29" s="47"/>
      <c r="P29" s="1"/>
      <c r="R29" s="31"/>
    </row>
    <row r="30" spans="1:18" x14ac:dyDescent="0.25">
      <c r="A30" s="1"/>
      <c r="B30" s="13">
        <v>11</v>
      </c>
      <c r="C30" s="415" t="s">
        <v>86</v>
      </c>
      <c r="D30" s="305" t="s">
        <v>25</v>
      </c>
      <c r="E30" s="33" t="s">
        <v>74</v>
      </c>
      <c r="F30" s="46"/>
      <c r="G30" s="63"/>
      <c r="H30" s="46">
        <v>0</v>
      </c>
      <c r="I30" s="46">
        <f>'R. Exteriores'!B31</f>
        <v>9</v>
      </c>
      <c r="J30" s="46">
        <f>'R. Exteriores'!K31</f>
        <v>14</v>
      </c>
      <c r="K30" s="46">
        <v>14</v>
      </c>
      <c r="L30" s="46">
        <v>0</v>
      </c>
      <c r="M30" s="46">
        <v>0</v>
      </c>
      <c r="N30" s="474">
        <f>'R. Exteriores'!L31</f>
        <v>1</v>
      </c>
      <c r="O30" s="306"/>
      <c r="P30" s="1"/>
      <c r="R30" s="31"/>
    </row>
    <row r="31" spans="1:18" x14ac:dyDescent="0.25">
      <c r="A31" s="1"/>
      <c r="B31" s="418">
        <v>12</v>
      </c>
      <c r="C31" s="415" t="s">
        <v>87</v>
      </c>
      <c r="D31" s="305" t="s">
        <v>26</v>
      </c>
      <c r="E31" s="33" t="s">
        <v>74</v>
      </c>
      <c r="F31" s="46"/>
      <c r="G31" s="63"/>
      <c r="H31" s="46">
        <v>0</v>
      </c>
      <c r="I31" s="46">
        <f>Biblioteca!B46</f>
        <v>3</v>
      </c>
      <c r="J31" s="46">
        <f>Biblioteca!K46</f>
        <v>16</v>
      </c>
      <c r="K31" s="46">
        <v>16</v>
      </c>
      <c r="L31" s="46">
        <v>0</v>
      </c>
      <c r="M31" s="46">
        <v>0</v>
      </c>
      <c r="N31" s="474">
        <f>Biblioteca!L46</f>
        <v>0.99799999999999989</v>
      </c>
      <c r="O31" s="47"/>
      <c r="P31" s="1"/>
      <c r="R31" s="31"/>
    </row>
    <row r="32" spans="1:18" ht="75" x14ac:dyDescent="0.25">
      <c r="A32" s="1"/>
      <c r="B32" s="418">
        <v>13</v>
      </c>
      <c r="C32" s="415" t="s">
        <v>88</v>
      </c>
      <c r="D32" s="305" t="s">
        <v>27</v>
      </c>
      <c r="E32" s="33" t="s">
        <v>74</v>
      </c>
      <c r="F32" s="46"/>
      <c r="G32" s="307"/>
      <c r="H32" s="46">
        <v>1</v>
      </c>
      <c r="I32" s="46">
        <f>'Financiero '!B20</f>
        <v>7</v>
      </c>
      <c r="J32" s="46">
        <f>'Financiero '!K20</f>
        <v>9</v>
      </c>
      <c r="K32" s="46">
        <v>8</v>
      </c>
      <c r="L32" s="49">
        <v>1</v>
      </c>
      <c r="M32" s="61">
        <v>0</v>
      </c>
      <c r="N32" s="474">
        <f>'Financiero '!L20</f>
        <v>0.97777777777777786</v>
      </c>
      <c r="O32" s="47" t="s">
        <v>3376</v>
      </c>
      <c r="P32" s="1"/>
    </row>
    <row r="33" spans="1:16" x14ac:dyDescent="0.25">
      <c r="A33" s="1"/>
      <c r="B33" s="13">
        <v>14</v>
      </c>
      <c r="C33" s="415" t="s">
        <v>89</v>
      </c>
      <c r="D33" s="305" t="s">
        <v>28</v>
      </c>
      <c r="E33" s="33" t="s">
        <v>74</v>
      </c>
      <c r="F33" s="46"/>
      <c r="G33" s="307"/>
      <c r="H33" s="46">
        <v>0</v>
      </c>
      <c r="I33" s="46">
        <f>'Publicaciones '!B24</f>
        <v>3</v>
      </c>
      <c r="J33" s="46">
        <f>'Publicaciones '!K24</f>
        <v>10</v>
      </c>
      <c r="K33" s="46">
        <v>10</v>
      </c>
      <c r="L33" s="46">
        <v>0</v>
      </c>
      <c r="M33" s="46">
        <v>0</v>
      </c>
      <c r="N33" s="474">
        <f>'Publicaciones '!L24</f>
        <v>1</v>
      </c>
      <c r="O33" s="47"/>
      <c r="P33" s="1"/>
    </row>
    <row r="34" spans="1:16" x14ac:dyDescent="0.25">
      <c r="A34" s="1"/>
      <c r="B34" s="418">
        <v>15</v>
      </c>
      <c r="C34" s="415" t="s">
        <v>90</v>
      </c>
      <c r="D34" s="305" t="s">
        <v>29</v>
      </c>
      <c r="E34" s="33" t="s">
        <v>74</v>
      </c>
      <c r="F34" s="46"/>
      <c r="G34" s="307"/>
      <c r="H34" s="46">
        <v>0</v>
      </c>
      <c r="I34" s="46">
        <f>'Sistemas I y T'!B16</f>
        <v>3</v>
      </c>
      <c r="J34" s="46">
        <f>'Sistemas I y T'!K16</f>
        <v>7</v>
      </c>
      <c r="K34" s="46">
        <v>7</v>
      </c>
      <c r="L34" s="49">
        <v>0</v>
      </c>
      <c r="M34" s="61">
        <v>0</v>
      </c>
      <c r="N34" s="474">
        <f>'Sistemas I y T'!L16</f>
        <v>1</v>
      </c>
      <c r="O34" s="47"/>
      <c r="P34" s="1"/>
    </row>
    <row r="35" spans="1:16" x14ac:dyDescent="0.25">
      <c r="A35" s="1"/>
      <c r="B35" s="418">
        <v>16</v>
      </c>
      <c r="C35" s="415" t="s">
        <v>91</v>
      </c>
      <c r="D35" s="305" t="s">
        <v>30</v>
      </c>
      <c r="E35" s="33" t="s">
        <v>74</v>
      </c>
      <c r="F35" s="46"/>
      <c r="G35" s="63"/>
      <c r="H35" s="46">
        <v>0</v>
      </c>
      <c r="I35" s="46">
        <f>'Bienestar '!B61</f>
        <v>11</v>
      </c>
      <c r="J35" s="46">
        <f>'Bienestar '!K61</f>
        <v>34</v>
      </c>
      <c r="K35" s="46">
        <v>27</v>
      </c>
      <c r="L35" s="49">
        <v>7</v>
      </c>
      <c r="M35" s="61">
        <v>0</v>
      </c>
      <c r="N35" s="474">
        <f>'Bienestar '!L61</f>
        <v>0.97222222222222221</v>
      </c>
      <c r="O35" s="47"/>
      <c r="P35" s="1"/>
    </row>
    <row r="36" spans="1:16" x14ac:dyDescent="0.25">
      <c r="A36" s="1"/>
      <c r="B36" s="13">
        <v>17</v>
      </c>
      <c r="C36" s="415" t="s">
        <v>92</v>
      </c>
      <c r="D36" s="305" t="s">
        <v>31</v>
      </c>
      <c r="E36" s="33" t="s">
        <v>74</v>
      </c>
      <c r="F36" s="46"/>
      <c r="G36" s="307"/>
      <c r="H36" s="46">
        <v>0</v>
      </c>
      <c r="I36" s="46">
        <f>'G. Cultural '!B20</f>
        <v>2</v>
      </c>
      <c r="J36" s="46">
        <f>'G. Cultural '!K20</f>
        <v>4</v>
      </c>
      <c r="K36" s="46">
        <v>4</v>
      </c>
      <c r="L36" s="49">
        <v>0</v>
      </c>
      <c r="M36" s="61">
        <v>0</v>
      </c>
      <c r="N36" s="474">
        <f>'G. Cultural '!L20</f>
        <v>1</v>
      </c>
      <c r="O36" s="47"/>
      <c r="P36" s="1"/>
    </row>
    <row r="37" spans="1:16" x14ac:dyDescent="0.25">
      <c r="A37" s="1"/>
      <c r="B37" s="418">
        <v>18</v>
      </c>
      <c r="C37" s="415" t="s">
        <v>93</v>
      </c>
      <c r="D37" s="305" t="s">
        <v>32</v>
      </c>
      <c r="E37" s="33" t="s">
        <v>74</v>
      </c>
      <c r="F37" s="46"/>
      <c r="G37" s="63"/>
      <c r="H37" s="46">
        <v>0</v>
      </c>
      <c r="I37" s="46">
        <f>'Recursos Físicos '!B21</f>
        <v>3</v>
      </c>
      <c r="J37" s="46">
        <f>'Recursos Físicos '!K21</f>
        <v>12</v>
      </c>
      <c r="K37" s="46">
        <v>11</v>
      </c>
      <c r="L37" s="49">
        <v>1</v>
      </c>
      <c r="M37" s="61">
        <v>0</v>
      </c>
      <c r="N37" s="474">
        <f>'Recursos Físicos '!L21</f>
        <v>0.96666666666666656</v>
      </c>
      <c r="O37" s="47"/>
      <c r="P37" s="1"/>
    </row>
    <row r="38" spans="1:16" x14ac:dyDescent="0.25">
      <c r="A38" s="1"/>
      <c r="B38" s="418">
        <v>19</v>
      </c>
      <c r="C38" s="415" t="s">
        <v>94</v>
      </c>
      <c r="D38" s="305" t="s">
        <v>33</v>
      </c>
      <c r="E38" s="33" t="s">
        <v>74</v>
      </c>
      <c r="F38" s="46"/>
      <c r="G38" s="307"/>
      <c r="H38" s="46">
        <v>0</v>
      </c>
      <c r="I38" s="46">
        <f>'Talento Humano '!B46</f>
        <v>10</v>
      </c>
      <c r="J38" s="46">
        <f>'Talento Humano '!K46</f>
        <v>12</v>
      </c>
      <c r="K38" s="46">
        <v>10</v>
      </c>
      <c r="L38" s="49">
        <v>2</v>
      </c>
      <c r="M38" s="61">
        <v>0</v>
      </c>
      <c r="N38" s="474">
        <f>'Talento Humano '!L46</f>
        <v>0.9</v>
      </c>
      <c r="O38" s="47"/>
      <c r="P38" s="1"/>
    </row>
    <row r="39" spans="1:16" x14ac:dyDescent="0.25">
      <c r="A39" s="1"/>
      <c r="B39" s="13">
        <v>20</v>
      </c>
      <c r="C39" s="415" t="s">
        <v>95</v>
      </c>
      <c r="D39" s="305" t="s">
        <v>34</v>
      </c>
      <c r="E39" s="33" t="s">
        <v>74</v>
      </c>
      <c r="F39" s="46"/>
      <c r="G39" s="307"/>
      <c r="H39" s="46">
        <v>0</v>
      </c>
      <c r="I39" s="46">
        <f>'Comunicación I'!B21</f>
        <v>3</v>
      </c>
      <c r="J39" s="46">
        <f>'Comunicación I'!K21</f>
        <v>10</v>
      </c>
      <c r="K39" s="46">
        <v>10</v>
      </c>
      <c r="L39" s="49">
        <v>0</v>
      </c>
      <c r="M39" s="61">
        <v>0</v>
      </c>
      <c r="N39" s="474">
        <f>'Comunicación I'!L21</f>
        <v>1</v>
      </c>
      <c r="O39" s="47"/>
      <c r="P39" s="1"/>
    </row>
    <row r="40" spans="1:16" x14ac:dyDescent="0.25">
      <c r="A40" s="1"/>
      <c r="B40" s="418">
        <v>21</v>
      </c>
      <c r="C40" s="415" t="s">
        <v>96</v>
      </c>
      <c r="D40" s="305" t="s">
        <v>35</v>
      </c>
      <c r="E40" s="33" t="s">
        <v>74</v>
      </c>
      <c r="F40" s="33"/>
      <c r="G40" s="63"/>
      <c r="H40" s="46">
        <v>0</v>
      </c>
      <c r="I40" s="46">
        <f>'G. Documental '!B45</f>
        <v>5</v>
      </c>
      <c r="J40" s="46">
        <f>'G. Documental '!K45</f>
        <v>8</v>
      </c>
      <c r="K40" s="46">
        <v>8</v>
      </c>
      <c r="L40" s="49">
        <v>0</v>
      </c>
      <c r="M40" s="61">
        <v>0</v>
      </c>
      <c r="N40" s="474">
        <f>'G. Documental '!L45</f>
        <v>1</v>
      </c>
      <c r="O40" s="47"/>
      <c r="P40" s="1"/>
    </row>
    <row r="41" spans="1:16" x14ac:dyDescent="0.25">
      <c r="A41" s="1"/>
      <c r="B41" s="418">
        <v>22</v>
      </c>
      <c r="C41" s="415" t="s">
        <v>97</v>
      </c>
      <c r="D41" s="305" t="s">
        <v>36</v>
      </c>
      <c r="E41" s="33" t="s">
        <v>74</v>
      </c>
      <c r="F41" s="46"/>
      <c r="G41" s="46"/>
      <c r="H41" s="46">
        <v>0</v>
      </c>
      <c r="I41" s="46">
        <f>'R. Tecnológicos '!B27</f>
        <v>2</v>
      </c>
      <c r="J41" s="46">
        <f>'R. Tecnológicos '!L27</f>
        <v>16</v>
      </c>
      <c r="K41" s="46">
        <v>16</v>
      </c>
      <c r="L41" s="49">
        <v>0</v>
      </c>
      <c r="M41" s="61">
        <v>0</v>
      </c>
      <c r="N41" s="474">
        <f>'R. Tecnológicos '!M27</f>
        <v>1</v>
      </c>
      <c r="O41" s="47"/>
      <c r="P41" s="1"/>
    </row>
    <row r="42" spans="1:16" x14ac:dyDescent="0.25">
      <c r="A42" s="1"/>
      <c r="B42" s="13">
        <v>23</v>
      </c>
      <c r="C42" s="415" t="s">
        <v>98</v>
      </c>
      <c r="D42" s="305" t="s">
        <v>37</v>
      </c>
      <c r="E42" s="33" t="s">
        <v>74</v>
      </c>
      <c r="F42" s="46"/>
      <c r="G42" s="46"/>
      <c r="H42" s="46">
        <v>0</v>
      </c>
      <c r="I42" s="46">
        <f>UISALUD!B55</f>
        <v>11</v>
      </c>
      <c r="J42" s="46">
        <f>UISALUD!K55</f>
        <v>20</v>
      </c>
      <c r="K42" s="46">
        <v>17</v>
      </c>
      <c r="L42" s="49">
        <v>3</v>
      </c>
      <c r="M42" s="61">
        <v>0</v>
      </c>
      <c r="N42" s="474">
        <f>UISALUD!L55</f>
        <v>0.97105263157894728</v>
      </c>
      <c r="O42" s="306"/>
      <c r="P42" s="1"/>
    </row>
    <row r="43" spans="1:16" ht="30" x14ac:dyDescent="0.25">
      <c r="A43" s="1"/>
      <c r="B43" s="389"/>
      <c r="C43" s="390"/>
      <c r="D43" s="751" t="s">
        <v>2043</v>
      </c>
      <c r="E43" s="751"/>
      <c r="F43" s="751"/>
      <c r="G43" s="751"/>
      <c r="H43" s="65">
        <f>SUM(H18:H42)</f>
        <v>3</v>
      </c>
      <c r="I43" s="394">
        <f>SUM(I18:I42)</f>
        <v>117</v>
      </c>
      <c r="J43" s="394">
        <f t="shared" ref="J43:M43" si="0">SUM(J18:J42)</f>
        <v>237</v>
      </c>
      <c r="K43" s="394">
        <f t="shared" si="0"/>
        <v>222</v>
      </c>
      <c r="L43" s="394">
        <f t="shared" si="0"/>
        <v>15</v>
      </c>
      <c r="M43" s="394">
        <f t="shared" si="0"/>
        <v>0</v>
      </c>
      <c r="N43" s="474">
        <f>AVERAGE(N18:N42)</f>
        <v>0.98935734335839587</v>
      </c>
      <c r="O43" s="393" t="s">
        <v>2073</v>
      </c>
      <c r="P43" s="1"/>
    </row>
    <row r="44" spans="1:16" ht="29.25" customHeight="1" x14ac:dyDescent="0.25">
      <c r="A44" s="1"/>
      <c r="B44" s="1"/>
      <c r="C44" s="1"/>
      <c r="D44" s="748" t="s">
        <v>99</v>
      </c>
      <c r="E44" s="748"/>
      <c r="F44" s="748"/>
      <c r="G44" s="748"/>
      <c r="H44" s="395">
        <v>8</v>
      </c>
      <c r="I44" s="395">
        <v>112</v>
      </c>
      <c r="J44" s="395">
        <v>284</v>
      </c>
      <c r="K44" s="395">
        <v>202</v>
      </c>
      <c r="L44" s="396">
        <v>60</v>
      </c>
      <c r="M44" s="396">
        <v>23</v>
      </c>
      <c r="N44" s="475">
        <v>0.96</v>
      </c>
      <c r="O44" s="393"/>
      <c r="P44" s="1"/>
    </row>
    <row r="45" spans="1:16" x14ac:dyDescent="0.25">
      <c r="A45" s="6"/>
      <c r="B45" s="6"/>
      <c r="C45" s="6"/>
      <c r="D45" s="6"/>
      <c r="E45" s="6"/>
      <c r="F45" s="461"/>
      <c r="G45" s="461"/>
      <c r="H45" s="461"/>
      <c r="I45" s="461"/>
      <c r="J45" s="461"/>
      <c r="K45" s="461"/>
      <c r="L45" s="461"/>
      <c r="M45" s="461"/>
      <c r="N45" s="461"/>
      <c r="O45" s="6"/>
      <c r="P45" s="6"/>
    </row>
  </sheetData>
  <mergeCells count="17">
    <mergeCell ref="B1:O1"/>
    <mergeCell ref="B2:O2"/>
    <mergeCell ref="J16:J17"/>
    <mergeCell ref="B13:N13"/>
    <mergeCell ref="B15:O15"/>
    <mergeCell ref="K16:K17"/>
    <mergeCell ref="L16:L17"/>
    <mergeCell ref="M16:M17"/>
    <mergeCell ref="B16:B17"/>
    <mergeCell ref="C16:D17"/>
    <mergeCell ref="I16:I17"/>
    <mergeCell ref="E16:G16"/>
    <mergeCell ref="H16:H17"/>
    <mergeCell ref="D44:G44"/>
    <mergeCell ref="N16:N17"/>
    <mergeCell ref="D43:G43"/>
    <mergeCell ref="O16:O17"/>
  </mergeCells>
  <phoneticPr fontId="25" type="noConversion"/>
  <conditionalFormatting sqref="N18:N42">
    <cfRule type="cellIs" dxfId="27" priority="5" operator="between">
      <formula>0</formula>
      <formula>0.39</formula>
    </cfRule>
    <cfRule type="cellIs" dxfId="26" priority="6" operator="between">
      <formula>0.4</formula>
      <formula>0.59</formula>
    </cfRule>
    <cfRule type="cellIs" dxfId="25" priority="7" operator="between">
      <formula>0.6</formula>
      <formula>0.79</formula>
    </cfRule>
    <cfRule type="cellIs" dxfId="24" priority="8" operator="between">
      <formula>0.8</formula>
      <formula>1</formula>
    </cfRule>
  </conditionalFormatting>
  <conditionalFormatting sqref="N43">
    <cfRule type="cellIs" dxfId="23" priority="1" operator="between">
      <formula>0</formula>
      <formula>0.39</formula>
    </cfRule>
    <cfRule type="cellIs" dxfId="22" priority="2" operator="between">
      <formula>0.4</formula>
      <formula>0.59</formula>
    </cfRule>
    <cfRule type="cellIs" dxfId="21" priority="3" operator="between">
      <formula>0.6</formula>
      <formula>0.79</formula>
    </cfRule>
    <cfRule type="cellIs" dxfId="20" priority="4" operator="between">
      <formula>0.8</formula>
      <formula>1</formula>
    </cfRule>
  </conditionalFormatting>
  <hyperlinks>
    <hyperlink ref="D21" location="'G. Calidad Acad.'!A1" display="Gestión de la Calidad Académica"/>
    <hyperlink ref="D18" location="'Dirección Institucional '!A1" display="Dirección Institucional "/>
    <hyperlink ref="D19" location="'Planeación '!A1" display="Planeación Institucional"/>
    <hyperlink ref="D20" location="'Seguimiento Institucional '!A1" display="Seguimiento Institucional"/>
    <hyperlink ref="D22" location="'Formación '!A1" display="Formación"/>
    <hyperlink ref="D23" location="'Investigación '!A1" display="Investigación"/>
    <hyperlink ref="D24" location="'Extensión '!A1" display="Extensión"/>
    <hyperlink ref="D25" location="'Consultorio Jurídico '!A1" display="Consultorio Jurídico"/>
    <hyperlink ref="D26" location="'Instituto de Lenguas '!A1" display="Instituto de Lenguas "/>
    <hyperlink ref="D27" location="Admisiones!A1" display="Admisiones y Registro Académico"/>
    <hyperlink ref="D28" location="'Contratación '!A1" display="Contratación"/>
    <hyperlink ref="D29" location="'Jurídico '!A1" display="Jurídico"/>
    <hyperlink ref="D30" location="'R. Exteriores'!A1" display="Relaciones Exteriores"/>
    <hyperlink ref="D31" location="Biblioteca!A1" display="Biblioteca"/>
    <hyperlink ref="D32" location="'Financiero '!A1" display="Financiero"/>
    <hyperlink ref="D33" location="'Publicaciones '!A1" display="Publicaciones"/>
    <hyperlink ref="D34" location="'Sistemas I y T'!A1" display="Servicios Informáticos y de Telecomunicaciones"/>
    <hyperlink ref="D35" location="'Bienestar '!A1" display="Bienestar Estudiantil"/>
    <hyperlink ref="D36" location="'G. Cultural '!A1" display="Gestión Cultural"/>
    <hyperlink ref="D37" location="'Recursos Físicos '!A1" display="Recursos Físicos"/>
    <hyperlink ref="D38" location="'Talento Humano '!A1" display="Talento Humano"/>
    <hyperlink ref="D39" location="'Comunicación I'!A1" display="Comunicación Institucional"/>
    <hyperlink ref="D40" location="'G. Documental '!A1" display="Gestión Documental"/>
    <hyperlink ref="D41" location="'R. Tecnológicos '!A1" display="Recursos Tecnológicos"/>
    <hyperlink ref="D42" location="UISALUD!A1" display="UISALUD"/>
  </hyperlinks>
  <pageMargins left="0.7" right="0.7" top="0.75" bottom="0.75" header="0.3" footer="0.3"/>
  <pageSetup scale="50" fitToHeight="0" orientation="landscape" r:id="rId1"/>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60"/>
  <sheetViews>
    <sheetView showGridLines="0" zoomScaleNormal="100" workbookViewId="0">
      <selection activeCell="C5" sqref="C5"/>
    </sheetView>
  </sheetViews>
  <sheetFormatPr baseColWidth="10" defaultColWidth="11.42578125" defaultRowHeight="15" x14ac:dyDescent="0.25"/>
  <cols>
    <col min="1" max="1" width="3.28515625" style="5" customWidth="1"/>
    <col min="2" max="2" width="6.140625" style="5" customWidth="1"/>
    <col min="3" max="3" width="4.140625" style="5" bestFit="1" customWidth="1"/>
    <col min="4" max="4" width="50.28515625" style="5" customWidth="1"/>
    <col min="5" max="6" width="24.5703125" style="20" customWidth="1"/>
    <col min="7" max="7" width="55.7109375" style="20" customWidth="1"/>
    <col min="8" max="8" width="3.28515625" style="5" customWidth="1"/>
    <col min="9" max="16384" width="11.42578125" style="5"/>
  </cols>
  <sheetData>
    <row r="1" spans="1:12" ht="44.25" customHeight="1" x14ac:dyDescent="0.25">
      <c r="A1" s="1"/>
      <c r="B1" s="767" t="str">
        <f>Contenido!$B$1</f>
        <v xml:space="preserve">INFORME DE SEGUIMIENTO 
ADMINISTRACIÓN DE RIESGOS </v>
      </c>
      <c r="C1" s="767"/>
      <c r="D1" s="767"/>
      <c r="E1" s="767"/>
      <c r="F1" s="767"/>
      <c r="G1" s="767"/>
      <c r="H1" s="1"/>
    </row>
    <row r="2" spans="1:12" x14ac:dyDescent="0.25">
      <c r="A2" s="1"/>
      <c r="B2" s="768" t="str">
        <f>Contenido!$B$2</f>
        <v>2021 -  2022</v>
      </c>
      <c r="C2" s="768"/>
      <c r="D2" s="768"/>
      <c r="E2" s="768"/>
      <c r="F2" s="768"/>
      <c r="G2" s="768"/>
      <c r="H2" s="1"/>
    </row>
    <row r="3" spans="1:12" x14ac:dyDescent="0.25">
      <c r="A3" s="1"/>
      <c r="B3" s="1"/>
      <c r="C3" s="1"/>
      <c r="D3" s="1"/>
      <c r="E3" s="1"/>
      <c r="F3" s="1"/>
      <c r="G3" s="1"/>
      <c r="H3" s="1"/>
    </row>
    <row r="4" spans="1:12" x14ac:dyDescent="0.25">
      <c r="A4" s="1"/>
      <c r="B4" s="1"/>
      <c r="C4" s="1"/>
      <c r="D4" s="1"/>
      <c r="E4" s="10"/>
      <c r="F4" s="10"/>
      <c r="G4" s="10"/>
      <c r="H4" s="1"/>
    </row>
    <row r="5" spans="1:12" x14ac:dyDescent="0.25">
      <c r="A5" s="1"/>
      <c r="B5" s="1"/>
      <c r="C5" s="1"/>
      <c r="D5" s="1"/>
      <c r="E5" s="10"/>
      <c r="F5" s="10"/>
      <c r="G5" s="10"/>
      <c r="H5" s="1"/>
    </row>
    <row r="6" spans="1:12" x14ac:dyDescent="0.25">
      <c r="A6" s="1"/>
      <c r="B6" s="1"/>
      <c r="C6" s="1"/>
      <c r="D6" s="1"/>
      <c r="E6" s="10"/>
      <c r="F6" s="10"/>
      <c r="G6" s="10"/>
      <c r="H6" s="1"/>
    </row>
    <row r="7" spans="1:12" x14ac:dyDescent="0.25">
      <c r="A7" s="1"/>
      <c r="B7" s="1"/>
      <c r="C7" s="1"/>
      <c r="D7" s="1"/>
      <c r="E7" s="10"/>
      <c r="F7" s="10"/>
      <c r="G7" s="10"/>
      <c r="H7" s="1"/>
    </row>
    <row r="8" spans="1:12" ht="5.25" customHeight="1" x14ac:dyDescent="0.25">
      <c r="A8" s="1"/>
      <c r="B8" s="1"/>
      <c r="C8" s="1"/>
      <c r="D8" s="1"/>
      <c r="E8" s="10"/>
      <c r="F8" s="10"/>
      <c r="G8" s="10"/>
      <c r="H8" s="1"/>
    </row>
    <row r="9" spans="1:12" x14ac:dyDescent="0.25">
      <c r="A9" s="1"/>
      <c r="B9" s="1"/>
      <c r="C9" s="1"/>
      <c r="D9" s="1"/>
      <c r="E9" s="10"/>
      <c r="F9" s="10"/>
      <c r="G9" s="10"/>
      <c r="H9" s="1"/>
    </row>
    <row r="10" spans="1:12" x14ac:dyDescent="0.25">
      <c r="A10" s="1"/>
      <c r="B10" s="1"/>
      <c r="C10" s="1"/>
      <c r="D10" s="1"/>
      <c r="E10" s="10"/>
      <c r="F10" s="10"/>
      <c r="G10" s="10"/>
      <c r="H10" s="1"/>
    </row>
    <row r="11" spans="1:12" x14ac:dyDescent="0.25">
      <c r="A11" s="1"/>
      <c r="B11" s="1"/>
      <c r="C11" s="1"/>
      <c r="D11" s="1"/>
      <c r="E11" s="10"/>
      <c r="F11" s="10"/>
      <c r="G11" s="10"/>
      <c r="H11" s="1"/>
    </row>
    <row r="12" spans="1:12" ht="4.5" customHeight="1" x14ac:dyDescent="0.25">
      <c r="A12" s="1"/>
      <c r="B12" s="1"/>
      <c r="C12" s="1"/>
      <c r="D12" s="1"/>
      <c r="E12" s="10"/>
      <c r="F12" s="10"/>
      <c r="G12" s="10"/>
      <c r="H12" s="1"/>
    </row>
    <row r="13" spans="1:12" ht="4.5" customHeight="1" x14ac:dyDescent="0.25">
      <c r="A13" s="1"/>
      <c r="B13" s="1"/>
      <c r="C13" s="1"/>
      <c r="D13" s="1"/>
      <c r="E13" s="10"/>
      <c r="F13" s="10"/>
      <c r="G13" s="10"/>
      <c r="H13" s="1"/>
    </row>
    <row r="14" spans="1:12" x14ac:dyDescent="0.25">
      <c r="A14" s="1"/>
      <c r="B14" s="769" t="s">
        <v>58</v>
      </c>
      <c r="C14" s="769"/>
      <c r="D14" s="769"/>
      <c r="E14" s="769"/>
      <c r="F14" s="769"/>
      <c r="G14" s="769"/>
      <c r="H14" s="1"/>
    </row>
    <row r="15" spans="1:12" ht="52.5" customHeight="1" x14ac:dyDescent="0.25">
      <c r="A15" s="1"/>
      <c r="B15" s="756" t="s">
        <v>59</v>
      </c>
      <c r="C15" s="758" t="s">
        <v>60</v>
      </c>
      <c r="D15" s="759"/>
      <c r="E15" s="440" t="s">
        <v>2301</v>
      </c>
      <c r="F15" s="440" t="s">
        <v>2301</v>
      </c>
      <c r="G15" s="441" t="s">
        <v>69</v>
      </c>
      <c r="H15" s="1"/>
      <c r="K15" s="31"/>
      <c r="L15" s="31"/>
    </row>
    <row r="16" spans="1:12" x14ac:dyDescent="0.25">
      <c r="A16" s="1"/>
      <c r="B16" s="757"/>
      <c r="C16" s="754"/>
      <c r="D16" s="760"/>
      <c r="E16" s="440" t="s">
        <v>2302</v>
      </c>
      <c r="F16" s="440" t="s">
        <v>2300</v>
      </c>
      <c r="G16" s="438"/>
      <c r="H16" s="1"/>
      <c r="K16" s="31"/>
      <c r="L16" s="31"/>
    </row>
    <row r="17" spans="1:12" ht="15.75" customHeight="1" x14ac:dyDescent="0.25">
      <c r="A17" s="1"/>
      <c r="B17" s="13">
        <v>1</v>
      </c>
      <c r="C17" s="416" t="s">
        <v>73</v>
      </c>
      <c r="D17" s="30" t="s">
        <v>13</v>
      </c>
      <c r="E17" s="508">
        <v>1</v>
      </c>
      <c r="F17" s="474">
        <f>'Consolidado Seguimiento'!N18</f>
        <v>1</v>
      </c>
      <c r="G17" s="763" t="s">
        <v>3381</v>
      </c>
      <c r="H17" s="1"/>
      <c r="K17" s="31"/>
      <c r="L17" s="31"/>
    </row>
    <row r="18" spans="1:12" x14ac:dyDescent="0.25">
      <c r="A18" s="1"/>
      <c r="B18" s="418">
        <v>2</v>
      </c>
      <c r="C18" s="415" t="s">
        <v>75</v>
      </c>
      <c r="D18" s="305" t="s">
        <v>14</v>
      </c>
      <c r="E18" s="508">
        <v>1</v>
      </c>
      <c r="F18" s="474">
        <f>'Consolidado Seguimiento'!N19</f>
        <v>1</v>
      </c>
      <c r="G18" s="764"/>
      <c r="H18" s="1"/>
      <c r="K18" s="31"/>
      <c r="L18" s="31"/>
    </row>
    <row r="19" spans="1:12" x14ac:dyDescent="0.25">
      <c r="A19" s="1"/>
      <c r="B19" s="418">
        <v>3</v>
      </c>
      <c r="C19" s="415" t="s">
        <v>76</v>
      </c>
      <c r="D19" s="305" t="s">
        <v>15</v>
      </c>
      <c r="E19" s="508">
        <v>1</v>
      </c>
      <c r="F19" s="474">
        <f>'Consolidado Seguimiento'!N20</f>
        <v>0.98571428571428577</v>
      </c>
      <c r="G19" s="764"/>
      <c r="H19" s="1"/>
      <c r="K19" s="31"/>
      <c r="L19" s="31"/>
    </row>
    <row r="20" spans="1:12" x14ac:dyDescent="0.25">
      <c r="A20" s="1"/>
      <c r="B20" s="13">
        <v>4</v>
      </c>
      <c r="C20" s="415" t="s">
        <v>77</v>
      </c>
      <c r="D20" s="305" t="s">
        <v>16</v>
      </c>
      <c r="E20" s="58">
        <v>0.82669999999999999</v>
      </c>
      <c r="F20" s="466">
        <f>'Consolidado Seguimiento'!N21</f>
        <v>1</v>
      </c>
      <c r="G20" s="765"/>
      <c r="H20" s="1"/>
      <c r="K20" s="31"/>
      <c r="L20" s="31"/>
    </row>
    <row r="21" spans="1:12" x14ac:dyDescent="0.25">
      <c r="A21" s="1"/>
      <c r="B21" s="418">
        <v>5</v>
      </c>
      <c r="C21" s="415" t="s">
        <v>78</v>
      </c>
      <c r="D21" s="305" t="s">
        <v>17</v>
      </c>
      <c r="E21" s="58">
        <v>0.995</v>
      </c>
      <c r="F21" s="466">
        <f>'Consolidado Seguimiento'!N22</f>
        <v>0.96250000000000002</v>
      </c>
      <c r="G21" s="765"/>
      <c r="H21" s="1"/>
    </row>
    <row r="22" spans="1:12" x14ac:dyDescent="0.25">
      <c r="A22" s="1"/>
      <c r="B22" s="418">
        <v>6</v>
      </c>
      <c r="C22" s="415" t="s">
        <v>79</v>
      </c>
      <c r="D22" s="305" t="s">
        <v>18</v>
      </c>
      <c r="E22" s="58">
        <v>1</v>
      </c>
      <c r="F22" s="466">
        <f>'Consolidado Seguimiento'!N23</f>
        <v>1</v>
      </c>
      <c r="G22" s="765"/>
      <c r="H22" s="1"/>
    </row>
    <row r="23" spans="1:12" x14ac:dyDescent="0.25">
      <c r="A23" s="1"/>
      <c r="B23" s="13">
        <v>7</v>
      </c>
      <c r="C23" s="415" t="s">
        <v>80</v>
      </c>
      <c r="D23" s="305" t="s">
        <v>19</v>
      </c>
      <c r="E23" s="58">
        <v>1</v>
      </c>
      <c r="F23" s="466">
        <f>'Consolidado Seguimiento'!N24</f>
        <v>1</v>
      </c>
      <c r="G23" s="765"/>
      <c r="H23" s="1"/>
    </row>
    <row r="24" spans="1:12" x14ac:dyDescent="0.25">
      <c r="A24" s="1"/>
      <c r="B24" s="418">
        <v>7.1</v>
      </c>
      <c r="C24" s="415" t="s">
        <v>81</v>
      </c>
      <c r="D24" s="305" t="s">
        <v>20</v>
      </c>
      <c r="E24" s="58">
        <v>1</v>
      </c>
      <c r="F24" s="466">
        <f>'Consolidado Seguimiento'!N25</f>
        <v>1</v>
      </c>
      <c r="G24" s="765"/>
      <c r="H24" s="1"/>
    </row>
    <row r="25" spans="1:12" x14ac:dyDescent="0.25">
      <c r="A25" s="1"/>
      <c r="B25" s="418">
        <v>7.2</v>
      </c>
      <c r="C25" s="415" t="s">
        <v>82</v>
      </c>
      <c r="D25" s="305" t="s">
        <v>21</v>
      </c>
      <c r="E25" s="58">
        <v>0.99690000000000001</v>
      </c>
      <c r="F25" s="466">
        <f>'Consolidado Seguimiento'!N26</f>
        <v>1</v>
      </c>
      <c r="G25" s="765"/>
      <c r="H25" s="1"/>
    </row>
    <row r="26" spans="1:12" x14ac:dyDescent="0.25">
      <c r="A26" s="1"/>
      <c r="B26" s="13">
        <v>8</v>
      </c>
      <c r="C26" s="415" t="s">
        <v>83</v>
      </c>
      <c r="D26" s="305" t="s">
        <v>22</v>
      </c>
      <c r="E26" s="58">
        <v>0.97499999999999998</v>
      </c>
      <c r="F26" s="466">
        <f>'Consolidado Seguimiento'!N27</f>
        <v>1</v>
      </c>
      <c r="G26" s="765"/>
      <c r="H26" s="1"/>
    </row>
    <row r="27" spans="1:12" x14ac:dyDescent="0.25">
      <c r="A27" s="1"/>
      <c r="B27" s="418">
        <v>9</v>
      </c>
      <c r="C27" s="415" t="s">
        <v>84</v>
      </c>
      <c r="D27" s="305" t="s">
        <v>23</v>
      </c>
      <c r="E27" s="58">
        <v>0.98329999999999995</v>
      </c>
      <c r="F27" s="466">
        <f>'Consolidado Seguimiento'!N28</f>
        <v>1</v>
      </c>
      <c r="G27" s="765"/>
      <c r="H27" s="1"/>
    </row>
    <row r="28" spans="1:12" x14ac:dyDescent="0.25">
      <c r="A28" s="1"/>
      <c r="B28" s="418">
        <v>10</v>
      </c>
      <c r="C28" s="415" t="s">
        <v>85</v>
      </c>
      <c r="D28" s="305" t="s">
        <v>24</v>
      </c>
      <c r="E28" s="58">
        <v>1</v>
      </c>
      <c r="F28" s="466">
        <f>'Consolidado Seguimiento'!N29</f>
        <v>1</v>
      </c>
      <c r="G28" s="765"/>
      <c r="H28" s="1"/>
    </row>
    <row r="29" spans="1:12" x14ac:dyDescent="0.25">
      <c r="A29" s="1"/>
      <c r="B29" s="13">
        <v>11</v>
      </c>
      <c r="C29" s="415" t="s">
        <v>86</v>
      </c>
      <c r="D29" s="305" t="s">
        <v>25</v>
      </c>
      <c r="E29" s="58">
        <v>0.92249999999999999</v>
      </c>
      <c r="F29" s="466">
        <f>'Consolidado Seguimiento'!N30</f>
        <v>1</v>
      </c>
      <c r="G29" s="765"/>
      <c r="H29" s="1"/>
    </row>
    <row r="30" spans="1:12" x14ac:dyDescent="0.25">
      <c r="A30" s="1"/>
      <c r="B30" s="418">
        <v>12</v>
      </c>
      <c r="C30" s="415" t="s">
        <v>87</v>
      </c>
      <c r="D30" s="305" t="s">
        <v>26</v>
      </c>
      <c r="E30" s="58">
        <v>0.995</v>
      </c>
      <c r="F30" s="466">
        <f>'Consolidado Seguimiento'!N31</f>
        <v>0.99799999999999989</v>
      </c>
      <c r="G30" s="765"/>
      <c r="H30" s="1"/>
    </row>
    <row r="31" spans="1:12" x14ac:dyDescent="0.25">
      <c r="A31" s="1"/>
      <c r="B31" s="418">
        <v>13</v>
      </c>
      <c r="C31" s="415" t="s">
        <v>88</v>
      </c>
      <c r="D31" s="305" t="s">
        <v>27</v>
      </c>
      <c r="E31" s="58">
        <v>0.81430000000000002</v>
      </c>
      <c r="F31" s="466">
        <f>'Consolidado Seguimiento'!N32</f>
        <v>0.97777777777777786</v>
      </c>
      <c r="G31" s="765"/>
      <c r="H31" s="1"/>
    </row>
    <row r="32" spans="1:12" x14ac:dyDescent="0.25">
      <c r="A32" s="1"/>
      <c r="B32" s="13">
        <v>14</v>
      </c>
      <c r="C32" s="415" t="s">
        <v>89</v>
      </c>
      <c r="D32" s="305" t="s">
        <v>28</v>
      </c>
      <c r="E32" s="58">
        <v>1</v>
      </c>
      <c r="F32" s="466">
        <f>'Consolidado Seguimiento'!N33</f>
        <v>1</v>
      </c>
      <c r="G32" s="765"/>
      <c r="H32" s="1"/>
    </row>
    <row r="33" spans="1:8" x14ac:dyDescent="0.25">
      <c r="A33" s="1"/>
      <c r="B33" s="418">
        <v>15</v>
      </c>
      <c r="C33" s="415" t="s">
        <v>90</v>
      </c>
      <c r="D33" s="305" t="s">
        <v>29</v>
      </c>
      <c r="E33" s="58">
        <v>0.96</v>
      </c>
      <c r="F33" s="466">
        <f>'Consolidado Seguimiento'!N34</f>
        <v>1</v>
      </c>
      <c r="G33" s="765"/>
      <c r="H33" s="1"/>
    </row>
    <row r="34" spans="1:8" x14ac:dyDescent="0.25">
      <c r="A34" s="1"/>
      <c r="B34" s="418">
        <v>16</v>
      </c>
      <c r="C34" s="415" t="s">
        <v>91</v>
      </c>
      <c r="D34" s="305" t="s">
        <v>30</v>
      </c>
      <c r="E34" s="58">
        <v>0.92630000000000001</v>
      </c>
      <c r="F34" s="466">
        <f>'Consolidado Seguimiento'!N35</f>
        <v>0.97222222222222221</v>
      </c>
      <c r="G34" s="765"/>
      <c r="H34" s="1"/>
    </row>
    <row r="35" spans="1:8" x14ac:dyDescent="0.25">
      <c r="A35" s="1"/>
      <c r="B35" s="13">
        <v>17</v>
      </c>
      <c r="C35" s="415" t="s">
        <v>92</v>
      </c>
      <c r="D35" s="305" t="s">
        <v>31</v>
      </c>
      <c r="E35" s="58">
        <v>0.95</v>
      </c>
      <c r="F35" s="466">
        <f>'Consolidado Seguimiento'!N36</f>
        <v>1</v>
      </c>
      <c r="G35" s="765"/>
      <c r="H35" s="1"/>
    </row>
    <row r="36" spans="1:8" x14ac:dyDescent="0.25">
      <c r="A36" s="1"/>
      <c r="B36" s="418">
        <v>18</v>
      </c>
      <c r="C36" s="415" t="s">
        <v>93</v>
      </c>
      <c r="D36" s="305" t="s">
        <v>32</v>
      </c>
      <c r="E36" s="58">
        <v>0.91069999999999995</v>
      </c>
      <c r="F36" s="466">
        <f>'Consolidado Seguimiento'!N37</f>
        <v>0.96666666666666656</v>
      </c>
      <c r="G36" s="765"/>
      <c r="H36" s="1"/>
    </row>
    <row r="37" spans="1:8" x14ac:dyDescent="0.25">
      <c r="A37" s="1"/>
      <c r="B37" s="418">
        <v>19</v>
      </c>
      <c r="C37" s="415" t="s">
        <v>94</v>
      </c>
      <c r="D37" s="305" t="s">
        <v>33</v>
      </c>
      <c r="E37" s="58">
        <v>0.90439999999999998</v>
      </c>
      <c r="F37" s="466">
        <f>'Consolidado Seguimiento'!N38</f>
        <v>0.9</v>
      </c>
      <c r="G37" s="765"/>
      <c r="H37" s="1"/>
    </row>
    <row r="38" spans="1:8" x14ac:dyDescent="0.25">
      <c r="A38" s="1"/>
      <c r="B38" s="13">
        <v>20</v>
      </c>
      <c r="C38" s="415" t="s">
        <v>95</v>
      </c>
      <c r="D38" s="305" t="s">
        <v>34</v>
      </c>
      <c r="E38" s="58">
        <v>0.96250000000000002</v>
      </c>
      <c r="F38" s="466">
        <f>'Consolidado Seguimiento'!N39</f>
        <v>1</v>
      </c>
      <c r="G38" s="765"/>
      <c r="H38" s="1"/>
    </row>
    <row r="39" spans="1:8" x14ac:dyDescent="0.25">
      <c r="A39" s="1"/>
      <c r="B39" s="418">
        <v>21</v>
      </c>
      <c r="C39" s="415" t="s">
        <v>96</v>
      </c>
      <c r="D39" s="305" t="s">
        <v>35</v>
      </c>
      <c r="E39" s="59">
        <v>0.97499999999999998</v>
      </c>
      <c r="F39" s="466">
        <f>'Consolidado Seguimiento'!N40</f>
        <v>1</v>
      </c>
      <c r="G39" s="765"/>
      <c r="H39" s="1"/>
    </row>
    <row r="40" spans="1:8" x14ac:dyDescent="0.25">
      <c r="A40" s="1"/>
      <c r="B40" s="418">
        <v>22</v>
      </c>
      <c r="C40" s="415" t="s">
        <v>97</v>
      </c>
      <c r="D40" s="305" t="s">
        <v>36</v>
      </c>
      <c r="E40" s="58">
        <v>0.9</v>
      </c>
      <c r="F40" s="466">
        <f>'Consolidado Seguimiento'!N41</f>
        <v>1</v>
      </c>
      <c r="G40" s="765"/>
      <c r="H40" s="1"/>
    </row>
    <row r="41" spans="1:8" x14ac:dyDescent="0.25">
      <c r="A41" s="1"/>
      <c r="B41" s="13">
        <v>23</v>
      </c>
      <c r="C41" s="415" t="s">
        <v>98</v>
      </c>
      <c r="D41" s="305" t="s">
        <v>37</v>
      </c>
      <c r="E41" s="58">
        <v>0.94879999999999998</v>
      </c>
      <c r="F41" s="466">
        <f>'Consolidado Seguimiento'!N42</f>
        <v>0.97105263157894728</v>
      </c>
      <c r="G41" s="766"/>
      <c r="H41" s="1"/>
    </row>
    <row r="42" spans="1:8" x14ac:dyDescent="0.25">
      <c r="A42" s="1"/>
      <c r="B42" s="1"/>
      <c r="C42" s="1"/>
      <c r="D42" s="1"/>
      <c r="E42" s="308">
        <f>AVERAGE(E17:E41)</f>
        <v>0.95785599999999971</v>
      </c>
      <c r="F42" s="308">
        <f>AVERAGE(F17:F41)</f>
        <v>0.98935734335839587</v>
      </c>
      <c r="G42" s="32"/>
      <c r="H42" s="1"/>
    </row>
    <row r="43" spans="1:8" x14ac:dyDescent="0.25">
      <c r="A43" s="1"/>
      <c r="B43" s="1"/>
      <c r="C43" s="1"/>
      <c r="D43" s="1"/>
      <c r="E43" s="10"/>
      <c r="F43" s="10"/>
      <c r="G43" s="10"/>
      <c r="H43" s="1"/>
    </row>
    <row r="44" spans="1:8" x14ac:dyDescent="0.25">
      <c r="A44" s="1"/>
      <c r="B44" s="1"/>
      <c r="C44" s="1"/>
      <c r="D44" s="1"/>
      <c r="E44" s="10"/>
      <c r="F44" s="10"/>
      <c r="G44" s="10"/>
      <c r="H44" s="1"/>
    </row>
    <row r="45" spans="1:8" x14ac:dyDescent="0.25">
      <c r="A45" s="1"/>
      <c r="B45" s="1"/>
      <c r="C45" s="1"/>
      <c r="D45" s="1"/>
      <c r="E45" s="10"/>
      <c r="F45" s="10"/>
      <c r="G45" s="10"/>
      <c r="H45" s="1"/>
    </row>
    <row r="46" spans="1:8" x14ac:dyDescent="0.25">
      <c r="A46" s="1"/>
      <c r="B46" s="1"/>
      <c r="C46" s="1"/>
      <c r="D46" s="1"/>
      <c r="E46" s="10"/>
      <c r="F46" s="10"/>
      <c r="G46" s="10"/>
      <c r="H46" s="1"/>
    </row>
    <row r="47" spans="1:8" x14ac:dyDescent="0.25">
      <c r="A47" s="1"/>
      <c r="B47" s="1"/>
      <c r="C47" s="1"/>
      <c r="D47" s="1"/>
      <c r="E47" s="10"/>
      <c r="F47" s="10"/>
      <c r="G47" s="10"/>
      <c r="H47" s="1"/>
    </row>
    <row r="48" spans="1:8" x14ac:dyDescent="0.25">
      <c r="A48" s="1"/>
      <c r="B48" s="1"/>
      <c r="C48" s="1"/>
      <c r="D48" s="1"/>
      <c r="E48" s="10"/>
      <c r="F48" s="10"/>
      <c r="G48" s="10"/>
      <c r="H48" s="1"/>
    </row>
    <row r="49" spans="1:8" x14ac:dyDescent="0.25">
      <c r="A49" s="1"/>
      <c r="B49" s="1"/>
      <c r="C49" s="1"/>
      <c r="D49" s="1"/>
      <c r="E49" s="10"/>
      <c r="F49" s="10"/>
      <c r="G49" s="10"/>
      <c r="H49" s="1"/>
    </row>
    <row r="50" spans="1:8" x14ac:dyDescent="0.25">
      <c r="A50" s="1"/>
      <c r="B50" s="1"/>
      <c r="C50" s="1"/>
      <c r="D50" s="1"/>
      <c r="E50" s="10"/>
      <c r="F50" s="10"/>
      <c r="G50" s="10"/>
      <c r="H50" s="1"/>
    </row>
    <row r="51" spans="1:8" x14ac:dyDescent="0.25">
      <c r="A51" s="1"/>
      <c r="B51" s="1"/>
      <c r="C51" s="1"/>
      <c r="D51" s="1"/>
      <c r="E51" s="10"/>
      <c r="F51" s="10"/>
      <c r="G51" s="10"/>
      <c r="H51" s="1"/>
    </row>
    <row r="52" spans="1:8" x14ac:dyDescent="0.25">
      <c r="A52" s="1"/>
      <c r="B52" s="1"/>
      <c r="C52" s="1"/>
      <c r="D52" s="1"/>
      <c r="E52" s="10"/>
      <c r="F52" s="10"/>
      <c r="G52" s="10"/>
      <c r="H52" s="1"/>
    </row>
    <row r="53" spans="1:8" x14ac:dyDescent="0.25">
      <c r="A53" s="1"/>
      <c r="B53" s="1"/>
      <c r="C53" s="1"/>
      <c r="D53" s="1"/>
      <c r="E53" s="10"/>
      <c r="F53" s="10"/>
      <c r="G53" s="10"/>
      <c r="H53" s="1"/>
    </row>
    <row r="54" spans="1:8" x14ac:dyDescent="0.25">
      <c r="A54" s="1"/>
      <c r="B54" s="1"/>
      <c r="C54" s="1"/>
      <c r="D54" s="1"/>
      <c r="E54" s="10"/>
      <c r="F54" s="10"/>
      <c r="G54" s="10"/>
      <c r="H54" s="1"/>
    </row>
    <row r="55" spans="1:8" x14ac:dyDescent="0.25">
      <c r="A55" s="1"/>
      <c r="B55" s="1"/>
      <c r="C55" s="1"/>
      <c r="D55" s="1"/>
      <c r="E55" s="10"/>
      <c r="F55" s="10"/>
      <c r="G55" s="10"/>
      <c r="H55" s="1"/>
    </row>
    <row r="56" spans="1:8" x14ac:dyDescent="0.25">
      <c r="A56" s="1"/>
      <c r="B56" s="1"/>
      <c r="C56" s="1"/>
      <c r="D56" s="1"/>
      <c r="E56" s="10"/>
      <c r="F56" s="10"/>
      <c r="G56" s="10"/>
      <c r="H56" s="1"/>
    </row>
    <row r="57" spans="1:8" x14ac:dyDescent="0.25">
      <c r="A57" s="1"/>
      <c r="B57" s="1"/>
      <c r="C57" s="1"/>
      <c r="D57" s="1"/>
      <c r="E57" s="10"/>
      <c r="F57" s="10"/>
      <c r="G57" s="10"/>
      <c r="H57" s="1"/>
    </row>
    <row r="58" spans="1:8" x14ac:dyDescent="0.25">
      <c r="A58" s="1"/>
      <c r="B58" s="1"/>
      <c r="C58" s="1"/>
      <c r="D58" s="1"/>
      <c r="E58" s="10"/>
      <c r="F58" s="10"/>
      <c r="G58" s="10"/>
      <c r="H58" s="1"/>
    </row>
    <row r="59" spans="1:8" x14ac:dyDescent="0.25">
      <c r="A59" s="1"/>
      <c r="B59" s="1"/>
      <c r="C59" s="1"/>
      <c r="D59" s="1"/>
      <c r="E59" s="10"/>
      <c r="F59" s="10"/>
      <c r="G59" s="10"/>
      <c r="H59" s="1"/>
    </row>
    <row r="60" spans="1:8" x14ac:dyDescent="0.25">
      <c r="A60" s="1"/>
      <c r="B60" s="1"/>
      <c r="C60" s="1"/>
      <c r="D60" s="1"/>
      <c r="E60" s="10"/>
      <c r="F60" s="10"/>
      <c r="G60" s="10"/>
      <c r="H60" s="1"/>
    </row>
  </sheetData>
  <mergeCells count="6">
    <mergeCell ref="G17:G41"/>
    <mergeCell ref="B1:G1"/>
    <mergeCell ref="B2:G2"/>
    <mergeCell ref="B14:G14"/>
    <mergeCell ref="C15:D16"/>
    <mergeCell ref="B15:B16"/>
  </mergeCells>
  <phoneticPr fontId="25" type="noConversion"/>
  <conditionalFormatting sqref="E17">
    <cfRule type="cellIs" dxfId="19" priority="19" operator="between">
      <formula>0</formula>
      <formula>0.19</formula>
    </cfRule>
  </conditionalFormatting>
  <conditionalFormatting sqref="E17:E41">
    <cfRule type="cellIs" dxfId="18" priority="14" operator="between">
      <formula>0.8</formula>
      <formula>1</formula>
    </cfRule>
    <cfRule type="cellIs" dxfId="17" priority="15" operator="between">
      <formula>0.6</formula>
      <formula>0.79</formula>
    </cfRule>
    <cfRule type="cellIs" dxfId="16" priority="16" operator="between">
      <formula>0.4</formula>
      <formula>0.59</formula>
    </cfRule>
    <cfRule type="cellIs" dxfId="15" priority="17" operator="between">
      <formula>0.2</formula>
      <formula>0.39</formula>
    </cfRule>
    <cfRule type="cellIs" dxfId="14" priority="18" operator="between">
      <formula>0</formula>
      <formula>0.19</formula>
    </cfRule>
  </conditionalFormatting>
  <conditionalFormatting sqref="E17:E41">
    <cfRule type="cellIs" dxfId="13" priority="5" operator="between">
      <formula>0</formula>
      <formula>0.59</formula>
    </cfRule>
    <cfRule type="cellIs" dxfId="12" priority="6" operator="between">
      <formula>0.6</formula>
      <formula>0.79</formula>
    </cfRule>
    <cfRule type="cellIs" dxfId="11" priority="7" operator="between">
      <formula>0.8</formula>
      <formula>1</formula>
    </cfRule>
    <cfRule type="cellIs" dxfId="10" priority="8" operator="greaterThan">
      <formula>79.9999</formula>
    </cfRule>
    <cfRule type="cellIs" dxfId="9" priority="9" operator="greaterThan">
      <formula>80</formula>
    </cfRule>
    <cfRule type="cellIs" dxfId="8" priority="10" operator="between">
      <formula>60</formula>
      <formula>79</formula>
    </cfRule>
    <cfRule type="cellIs" dxfId="7" priority="11" operator="between">
      <formula>40</formula>
      <formula>59</formula>
    </cfRule>
    <cfRule type="cellIs" dxfId="6" priority="12" operator="lessThan">
      <formula>39</formula>
    </cfRule>
    <cfRule type="cellIs" dxfId="5" priority="13" operator="greaterThan">
      <formula>80</formula>
    </cfRule>
  </conditionalFormatting>
  <conditionalFormatting sqref="F17:F41">
    <cfRule type="cellIs" dxfId="4" priority="1" operator="between">
      <formula>0</formula>
      <formula>0.39</formula>
    </cfRule>
    <cfRule type="cellIs" dxfId="3" priority="2" operator="between">
      <formula>0.4</formula>
      <formula>0.59</formula>
    </cfRule>
    <cfRule type="cellIs" dxfId="2" priority="3" operator="between">
      <formula>0.6</formula>
      <formula>0.79</formula>
    </cfRule>
    <cfRule type="cellIs" dxfId="1" priority="4" operator="between">
      <formula>0.8</formula>
      <formula>1</formula>
    </cfRule>
  </conditionalFormatting>
  <hyperlinks>
    <hyperlink ref="D20" location="'G. Calidad Acad.'!A1" display="Gestión de la Calidad Académica"/>
    <hyperlink ref="D17" location="'Dirección Institucional '!A1" display="Dirección Institucional "/>
    <hyperlink ref="D18" location="'Planeación '!A1" display="Planeación Institucional"/>
    <hyperlink ref="D19" location="'Seguimiento Institucional '!A1" display="Seguimiento Institucional"/>
    <hyperlink ref="D21" location="'Formación '!A1" display="Formación"/>
    <hyperlink ref="D22" location="'Investigación '!A1" display="Investigación"/>
    <hyperlink ref="D23" location="'Extensión '!A1" display="Extensión"/>
    <hyperlink ref="D24" location="'Consultorio Jurídico '!A1" display="Consultorio Jurídico"/>
    <hyperlink ref="D25" location="'Instituto de Lenguas '!A1" display="Instituto de Lenguas "/>
    <hyperlink ref="D26" location="Admisiones!A1" display="Admisiones y Registro Académico"/>
    <hyperlink ref="D27" location="'Contratación '!A1" display="Contratación"/>
    <hyperlink ref="D28" location="'Jurídico '!A1" display="Jurídico"/>
    <hyperlink ref="D29" location="'R. Exteriores'!A1" display="Relaciones Exteriores"/>
    <hyperlink ref="D30" location="Biblioteca!A1" display="Biblioteca"/>
    <hyperlink ref="D31" location="'Financiero '!A1" display="Financiero"/>
    <hyperlink ref="D32" location="'Publicaciones '!A1" display="Publicaciones"/>
    <hyperlink ref="D33" location="'Sistemas I y T'!A1" display="Servicios Informáticos y de Telecomunicaciones"/>
    <hyperlink ref="D34" location="'Bienestar '!A1" display="Bienestar Estudiantil"/>
    <hyperlink ref="D35" location="'G. Cultural '!A1" display="Gestión Cultural"/>
    <hyperlink ref="D36" location="'Recursos Físicos '!A1" display="Recursos Físicos"/>
    <hyperlink ref="D37" location="'Talento Humano '!A1" display="Talento Humano"/>
    <hyperlink ref="D38" location="'Comunicación I'!A1" display="Comunicación Institucional"/>
    <hyperlink ref="D39" location="'G. Documental '!A1" display="Gestión Documental"/>
    <hyperlink ref="D40" location="'R. Tecnológicos '!A1" display="Recursos Tecnológicos"/>
    <hyperlink ref="D41" location="UISALUD!A1" display="UISALUD"/>
  </hyperlinks>
  <pageMargins left="0.7" right="0.7" top="0.75" bottom="0.75" header="0.3" footer="0.3"/>
  <pageSetup scale="69" fitToHeight="0" orientation="landscape" r:id="rId1"/>
  <rowBreaks count="1" manualBreakCount="1">
    <brk id="42" max="9" man="1"/>
  </rowBreaks>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42"/>
  <sheetViews>
    <sheetView showGridLines="0" topLeftCell="A7" zoomScaleNormal="100" workbookViewId="0">
      <selection activeCell="G47" sqref="G47"/>
    </sheetView>
  </sheetViews>
  <sheetFormatPr baseColWidth="10" defaultColWidth="11.42578125" defaultRowHeight="15" x14ac:dyDescent="0.25"/>
  <cols>
    <col min="1" max="1" width="4.28515625" style="5" customWidth="1"/>
    <col min="2" max="2" width="6.140625" style="5" customWidth="1"/>
    <col min="3" max="3" width="4.140625" style="5" bestFit="1" customWidth="1"/>
    <col min="4" max="4" width="36.5703125" style="5" customWidth="1"/>
    <col min="5" max="5" width="12.7109375" style="20" customWidth="1"/>
    <col min="6" max="6" width="13.42578125" style="20" bestFit="1" customWidth="1"/>
    <col min="7" max="7" width="18.5703125" style="20" customWidth="1"/>
    <col min="8" max="8" width="35.85546875" style="20" customWidth="1"/>
    <col min="9" max="9" width="2.85546875" style="20" customWidth="1"/>
    <col min="10" max="10" width="11.42578125" style="5"/>
    <col min="11" max="11" width="44.28515625" style="5" customWidth="1"/>
    <col min="12" max="16384" width="11.42578125" style="5"/>
  </cols>
  <sheetData>
    <row r="1" spans="1:9" ht="44.25" customHeight="1" x14ac:dyDescent="0.25">
      <c r="A1" s="1"/>
      <c r="B1" s="774" t="str">
        <f>Contenido!$B$1</f>
        <v xml:space="preserve">INFORME DE SEGUIMIENTO 
ADMINISTRACIÓN DE RIESGOS </v>
      </c>
      <c r="C1" s="774"/>
      <c r="D1" s="774"/>
      <c r="E1" s="774"/>
      <c r="F1" s="774"/>
      <c r="G1" s="774"/>
      <c r="H1" s="774"/>
      <c r="I1" s="10"/>
    </row>
    <row r="2" spans="1:9" ht="23.25" x14ac:dyDescent="0.25">
      <c r="A2" s="1"/>
      <c r="B2" s="773" t="str">
        <f>Contenido!$B$2</f>
        <v>2021 -  2022</v>
      </c>
      <c r="C2" s="773"/>
      <c r="D2" s="773"/>
      <c r="E2" s="773"/>
      <c r="F2" s="773"/>
      <c r="G2" s="773"/>
      <c r="H2" s="773"/>
      <c r="I2" s="10"/>
    </row>
    <row r="3" spans="1:9" ht="5.25" customHeight="1" x14ac:dyDescent="0.25">
      <c r="A3" s="1"/>
      <c r="B3" s="1"/>
      <c r="C3" s="1"/>
      <c r="D3" s="1"/>
      <c r="E3" s="10"/>
      <c r="F3" s="10"/>
      <c r="G3" s="10"/>
      <c r="H3" s="10"/>
      <c r="I3" s="10"/>
    </row>
    <row r="4" spans="1:9" ht="5.25" customHeight="1" x14ac:dyDescent="0.25">
      <c r="A4" s="1"/>
      <c r="B4" s="1"/>
      <c r="C4" s="1"/>
      <c r="D4" s="1"/>
      <c r="E4" s="10"/>
      <c r="F4" s="10"/>
      <c r="G4" s="10"/>
      <c r="H4" s="10"/>
      <c r="I4" s="10"/>
    </row>
    <row r="5" spans="1:9" x14ac:dyDescent="0.25">
      <c r="A5" s="1"/>
      <c r="B5" s="1"/>
      <c r="C5" s="1"/>
      <c r="D5" s="1"/>
      <c r="E5" s="10"/>
      <c r="F5" s="10"/>
      <c r="G5" s="10"/>
      <c r="H5" s="10"/>
      <c r="I5" s="10"/>
    </row>
    <row r="6" spans="1:9" x14ac:dyDescent="0.25">
      <c r="A6" s="1"/>
      <c r="B6" s="1"/>
      <c r="C6" s="1"/>
      <c r="D6" s="1"/>
      <c r="E6" s="10"/>
      <c r="F6" s="10"/>
      <c r="G6" s="10"/>
      <c r="H6" s="10"/>
      <c r="I6" s="10"/>
    </row>
    <row r="7" spans="1:9" x14ac:dyDescent="0.25">
      <c r="A7" s="1"/>
      <c r="B7" s="1"/>
      <c r="C7" s="1"/>
      <c r="D7" s="1"/>
      <c r="E7" s="10"/>
      <c r="F7" s="10"/>
      <c r="G7" s="10"/>
      <c r="H7" s="10"/>
      <c r="I7" s="10"/>
    </row>
    <row r="8" spans="1:9" x14ac:dyDescent="0.25">
      <c r="A8" s="1"/>
      <c r="B8" s="1"/>
      <c r="C8" s="1"/>
      <c r="D8" s="1"/>
      <c r="E8" s="10"/>
      <c r="F8" s="10"/>
      <c r="G8" s="10"/>
      <c r="H8" s="10"/>
      <c r="I8" s="10"/>
    </row>
    <row r="9" spans="1:9" x14ac:dyDescent="0.25">
      <c r="A9" s="1"/>
      <c r="B9" s="1"/>
      <c r="C9" s="1"/>
      <c r="D9" s="1"/>
      <c r="E9" s="10"/>
      <c r="F9" s="10"/>
      <c r="G9" s="10"/>
      <c r="H9" s="10"/>
      <c r="I9" s="10"/>
    </row>
    <row r="10" spans="1:9" x14ac:dyDescent="0.25">
      <c r="A10" s="1"/>
      <c r="B10" s="1"/>
      <c r="C10" s="1"/>
      <c r="D10" s="1"/>
      <c r="E10" s="10"/>
      <c r="F10" s="10"/>
      <c r="G10" s="10"/>
      <c r="H10" s="10"/>
      <c r="I10" s="10"/>
    </row>
    <row r="11" spans="1:9" ht="5.25" customHeight="1" x14ac:dyDescent="0.25">
      <c r="A11" s="1"/>
      <c r="B11" s="1"/>
      <c r="C11" s="1"/>
      <c r="D11" s="1"/>
      <c r="E11" s="10"/>
      <c r="F11" s="10"/>
      <c r="G11" s="10"/>
      <c r="H11" s="10"/>
      <c r="I11" s="10"/>
    </row>
    <row r="12" spans="1:9" ht="5.25" customHeight="1" x14ac:dyDescent="0.25">
      <c r="A12" s="1"/>
      <c r="B12" s="753"/>
      <c r="C12" s="753"/>
      <c r="D12" s="753"/>
      <c r="E12" s="753"/>
      <c r="F12" s="753"/>
      <c r="G12" s="753"/>
      <c r="H12" s="38"/>
      <c r="I12" s="10"/>
    </row>
    <row r="13" spans="1:9" ht="6.75" customHeight="1" x14ac:dyDescent="0.25">
      <c r="A13" s="1"/>
      <c r="B13" s="1"/>
      <c r="C13" s="1"/>
      <c r="D13" s="1"/>
      <c r="E13" s="10"/>
      <c r="F13" s="10"/>
      <c r="G13" s="10"/>
      <c r="H13" s="10"/>
      <c r="I13" s="10"/>
    </row>
    <row r="14" spans="1:9" x14ac:dyDescent="0.25">
      <c r="A14" s="1"/>
      <c r="B14" s="775" t="s">
        <v>100</v>
      </c>
      <c r="C14" s="775"/>
      <c r="D14" s="775"/>
      <c r="E14" s="775"/>
      <c r="F14" s="775"/>
      <c r="G14" s="775"/>
      <c r="H14" s="775"/>
      <c r="I14" s="10"/>
    </row>
    <row r="15" spans="1:9" x14ac:dyDescent="0.25">
      <c r="A15" s="1"/>
      <c r="B15" s="309" t="s">
        <v>59</v>
      </c>
      <c r="C15" s="775" t="s">
        <v>60</v>
      </c>
      <c r="D15" s="775"/>
      <c r="E15" s="775"/>
      <c r="F15" s="775"/>
      <c r="G15" s="310" t="s">
        <v>101</v>
      </c>
      <c r="H15" s="310" t="s">
        <v>102</v>
      </c>
      <c r="I15" s="10"/>
    </row>
    <row r="16" spans="1:9" x14ac:dyDescent="0.25">
      <c r="A16" s="1"/>
      <c r="B16" s="13">
        <v>1</v>
      </c>
      <c r="C16" s="14" t="s">
        <v>73</v>
      </c>
      <c r="D16" s="777" t="s">
        <v>13</v>
      </c>
      <c r="E16" s="777"/>
      <c r="F16" s="777"/>
      <c r="G16" s="40">
        <v>0</v>
      </c>
      <c r="H16" s="770" t="s">
        <v>103</v>
      </c>
      <c r="I16" s="10"/>
    </row>
    <row r="17" spans="1:9" x14ac:dyDescent="0.25">
      <c r="A17" s="1"/>
      <c r="B17" s="303">
        <v>2</v>
      </c>
      <c r="C17" s="304" t="s">
        <v>75</v>
      </c>
      <c r="D17" s="776" t="s">
        <v>14</v>
      </c>
      <c r="E17" s="776"/>
      <c r="F17" s="776"/>
      <c r="G17" s="49">
        <v>2</v>
      </c>
      <c r="H17" s="771"/>
      <c r="I17" s="10"/>
    </row>
    <row r="18" spans="1:9" x14ac:dyDescent="0.25">
      <c r="A18" s="1"/>
      <c r="B18" s="303">
        <v>3</v>
      </c>
      <c r="C18" s="304" t="s">
        <v>76</v>
      </c>
      <c r="D18" s="776" t="s">
        <v>15</v>
      </c>
      <c r="E18" s="776"/>
      <c r="F18" s="776"/>
      <c r="G18" s="49">
        <v>1</v>
      </c>
      <c r="H18" s="771"/>
      <c r="I18" s="10"/>
    </row>
    <row r="19" spans="1:9" x14ac:dyDescent="0.25">
      <c r="A19" s="1"/>
      <c r="B19" s="303">
        <v>4</v>
      </c>
      <c r="C19" s="304" t="s">
        <v>77</v>
      </c>
      <c r="D19" s="776" t="s">
        <v>16</v>
      </c>
      <c r="E19" s="776"/>
      <c r="F19" s="776"/>
      <c r="G19" s="49">
        <v>3</v>
      </c>
      <c r="H19" s="771"/>
      <c r="I19" s="39"/>
    </row>
    <row r="20" spans="1:9" x14ac:dyDescent="0.25">
      <c r="A20" s="1"/>
      <c r="B20" s="303">
        <v>5</v>
      </c>
      <c r="C20" s="304" t="s">
        <v>78</v>
      </c>
      <c r="D20" s="776" t="s">
        <v>17</v>
      </c>
      <c r="E20" s="776"/>
      <c r="F20" s="776"/>
      <c r="G20" s="49">
        <v>2</v>
      </c>
      <c r="H20" s="771"/>
      <c r="I20" s="39"/>
    </row>
    <row r="21" spans="1:9" x14ac:dyDescent="0.25">
      <c r="A21" s="1"/>
      <c r="B21" s="303">
        <v>6</v>
      </c>
      <c r="C21" s="304" t="s">
        <v>79</v>
      </c>
      <c r="D21" s="776" t="s">
        <v>18</v>
      </c>
      <c r="E21" s="776"/>
      <c r="F21" s="776"/>
      <c r="G21" s="49">
        <v>9</v>
      </c>
      <c r="H21" s="771"/>
      <c r="I21" s="39"/>
    </row>
    <row r="22" spans="1:9" x14ac:dyDescent="0.25">
      <c r="A22" s="1"/>
      <c r="B22" s="303">
        <v>7</v>
      </c>
      <c r="C22" s="304" t="s">
        <v>80</v>
      </c>
      <c r="D22" s="776" t="s">
        <v>19</v>
      </c>
      <c r="E22" s="776"/>
      <c r="F22" s="776"/>
      <c r="G22" s="49">
        <v>2</v>
      </c>
      <c r="H22" s="771"/>
      <c r="I22" s="39"/>
    </row>
    <row r="23" spans="1:9" x14ac:dyDescent="0.25">
      <c r="A23" s="1"/>
      <c r="B23" s="303">
        <v>7.1</v>
      </c>
      <c r="C23" s="304" t="s">
        <v>81</v>
      </c>
      <c r="D23" s="776" t="s">
        <v>20</v>
      </c>
      <c r="E23" s="776"/>
      <c r="F23" s="776"/>
      <c r="G23" s="49">
        <v>4</v>
      </c>
      <c r="H23" s="771"/>
      <c r="I23" s="39"/>
    </row>
    <row r="24" spans="1:9" x14ac:dyDescent="0.25">
      <c r="A24" s="1"/>
      <c r="B24" s="303">
        <v>7.2</v>
      </c>
      <c r="C24" s="304" t="s">
        <v>82</v>
      </c>
      <c r="D24" s="776" t="s">
        <v>21</v>
      </c>
      <c r="E24" s="776"/>
      <c r="F24" s="776"/>
      <c r="G24" s="49">
        <v>1</v>
      </c>
      <c r="H24" s="771"/>
      <c r="I24" s="39"/>
    </row>
    <row r="25" spans="1:9" x14ac:dyDescent="0.25">
      <c r="A25" s="1"/>
      <c r="B25" s="303">
        <v>8</v>
      </c>
      <c r="C25" s="304" t="s">
        <v>83</v>
      </c>
      <c r="D25" s="776" t="s">
        <v>22</v>
      </c>
      <c r="E25" s="776"/>
      <c r="F25" s="776"/>
      <c r="G25" s="49">
        <v>1</v>
      </c>
      <c r="H25" s="771"/>
      <c r="I25" s="39"/>
    </row>
    <row r="26" spans="1:9" x14ac:dyDescent="0.25">
      <c r="A26" s="1"/>
      <c r="B26" s="303">
        <v>9</v>
      </c>
      <c r="C26" s="304" t="s">
        <v>84</v>
      </c>
      <c r="D26" s="776" t="s">
        <v>23</v>
      </c>
      <c r="E26" s="776"/>
      <c r="F26" s="776"/>
      <c r="G26" s="49">
        <v>2</v>
      </c>
      <c r="H26" s="771"/>
      <c r="I26" s="39"/>
    </row>
    <row r="27" spans="1:9" x14ac:dyDescent="0.25">
      <c r="A27" s="1"/>
      <c r="B27" s="303">
        <v>10</v>
      </c>
      <c r="C27" s="304" t="s">
        <v>85</v>
      </c>
      <c r="D27" s="776" t="s">
        <v>24</v>
      </c>
      <c r="E27" s="776"/>
      <c r="F27" s="776"/>
      <c r="G27" s="49">
        <v>2</v>
      </c>
      <c r="H27" s="771"/>
      <c r="I27" s="39"/>
    </row>
    <row r="28" spans="1:9" x14ac:dyDescent="0.25">
      <c r="A28" s="1"/>
      <c r="B28" s="303">
        <v>11</v>
      </c>
      <c r="C28" s="304" t="s">
        <v>86</v>
      </c>
      <c r="D28" s="776" t="s">
        <v>25</v>
      </c>
      <c r="E28" s="776"/>
      <c r="F28" s="776"/>
      <c r="G28" s="49">
        <v>2</v>
      </c>
      <c r="H28" s="771"/>
      <c r="I28" s="39"/>
    </row>
    <row r="29" spans="1:9" x14ac:dyDescent="0.25">
      <c r="A29" s="1"/>
      <c r="B29" s="303">
        <v>12</v>
      </c>
      <c r="C29" s="304" t="s">
        <v>87</v>
      </c>
      <c r="D29" s="776" t="s">
        <v>26</v>
      </c>
      <c r="E29" s="776"/>
      <c r="F29" s="776"/>
      <c r="G29" s="49">
        <v>6</v>
      </c>
      <c r="H29" s="771"/>
      <c r="I29" s="39"/>
    </row>
    <row r="30" spans="1:9" x14ac:dyDescent="0.25">
      <c r="A30" s="1"/>
      <c r="B30" s="303">
        <v>13</v>
      </c>
      <c r="C30" s="304" t="s">
        <v>88</v>
      </c>
      <c r="D30" s="776" t="s">
        <v>27</v>
      </c>
      <c r="E30" s="776"/>
      <c r="F30" s="776"/>
      <c r="G30" s="49">
        <v>3</v>
      </c>
      <c r="H30" s="771"/>
      <c r="I30" s="39"/>
    </row>
    <row r="31" spans="1:9" x14ac:dyDescent="0.25">
      <c r="A31" s="1"/>
      <c r="B31" s="303">
        <v>14</v>
      </c>
      <c r="C31" s="304" t="s">
        <v>89</v>
      </c>
      <c r="D31" s="776" t="s">
        <v>28</v>
      </c>
      <c r="E31" s="776"/>
      <c r="F31" s="776"/>
      <c r="G31" s="49">
        <v>0</v>
      </c>
      <c r="H31" s="771"/>
      <c r="I31" s="39"/>
    </row>
    <row r="32" spans="1:9" x14ac:dyDescent="0.25">
      <c r="A32" s="1"/>
      <c r="B32" s="303">
        <v>15</v>
      </c>
      <c r="C32" s="304" t="s">
        <v>90</v>
      </c>
      <c r="D32" s="776" t="s">
        <v>29</v>
      </c>
      <c r="E32" s="776"/>
      <c r="F32" s="776"/>
      <c r="G32" s="49">
        <v>2</v>
      </c>
      <c r="H32" s="771"/>
      <c r="I32" s="39"/>
    </row>
    <row r="33" spans="1:9" x14ac:dyDescent="0.25">
      <c r="A33" s="1"/>
      <c r="B33" s="303">
        <v>16</v>
      </c>
      <c r="C33" s="304" t="s">
        <v>91</v>
      </c>
      <c r="D33" s="776" t="s">
        <v>30</v>
      </c>
      <c r="E33" s="776"/>
      <c r="F33" s="776"/>
      <c r="G33" s="49">
        <v>2</v>
      </c>
      <c r="H33" s="771"/>
      <c r="I33" s="39"/>
    </row>
    <row r="34" spans="1:9" x14ac:dyDescent="0.25">
      <c r="A34" s="1"/>
      <c r="B34" s="303">
        <v>17</v>
      </c>
      <c r="C34" s="304" t="s">
        <v>92</v>
      </c>
      <c r="D34" s="776" t="s">
        <v>31</v>
      </c>
      <c r="E34" s="776"/>
      <c r="F34" s="776"/>
      <c r="G34" s="49">
        <v>2</v>
      </c>
      <c r="H34" s="771"/>
      <c r="I34" s="39"/>
    </row>
    <row r="35" spans="1:9" x14ac:dyDescent="0.25">
      <c r="A35" s="1"/>
      <c r="B35" s="303">
        <v>18</v>
      </c>
      <c r="C35" s="304" t="s">
        <v>93</v>
      </c>
      <c r="D35" s="776" t="s">
        <v>32</v>
      </c>
      <c r="E35" s="776"/>
      <c r="F35" s="776"/>
      <c r="G35" s="49">
        <v>1</v>
      </c>
      <c r="H35" s="771"/>
      <c r="I35" s="39"/>
    </row>
    <row r="36" spans="1:9" x14ac:dyDescent="0.25">
      <c r="A36" s="1"/>
      <c r="B36" s="303">
        <v>19</v>
      </c>
      <c r="C36" s="304" t="s">
        <v>94</v>
      </c>
      <c r="D36" s="776" t="s">
        <v>33</v>
      </c>
      <c r="E36" s="776"/>
      <c r="F36" s="776"/>
      <c r="G36" s="49">
        <v>3</v>
      </c>
      <c r="H36" s="771"/>
      <c r="I36" s="39"/>
    </row>
    <row r="37" spans="1:9" x14ac:dyDescent="0.25">
      <c r="A37" s="1"/>
      <c r="B37" s="303">
        <v>20</v>
      </c>
      <c r="C37" s="304" t="s">
        <v>95</v>
      </c>
      <c r="D37" s="776" t="s">
        <v>34</v>
      </c>
      <c r="E37" s="776"/>
      <c r="F37" s="776"/>
      <c r="G37" s="49">
        <v>2</v>
      </c>
      <c r="H37" s="771"/>
      <c r="I37" s="39"/>
    </row>
    <row r="38" spans="1:9" x14ac:dyDescent="0.25">
      <c r="A38" s="1"/>
      <c r="B38" s="303">
        <v>21</v>
      </c>
      <c r="C38" s="304" t="s">
        <v>96</v>
      </c>
      <c r="D38" s="776" t="s">
        <v>35</v>
      </c>
      <c r="E38" s="776"/>
      <c r="F38" s="776"/>
      <c r="G38" s="49">
        <v>3</v>
      </c>
      <c r="H38" s="771"/>
      <c r="I38" s="39"/>
    </row>
    <row r="39" spans="1:9" x14ac:dyDescent="0.25">
      <c r="A39" s="1"/>
      <c r="B39" s="303">
        <v>22</v>
      </c>
      <c r="C39" s="304" t="s">
        <v>97</v>
      </c>
      <c r="D39" s="776" t="s">
        <v>36</v>
      </c>
      <c r="E39" s="776"/>
      <c r="F39" s="776"/>
      <c r="G39" s="49">
        <v>1</v>
      </c>
      <c r="H39" s="771"/>
      <c r="I39" s="39"/>
    </row>
    <row r="40" spans="1:9" x14ac:dyDescent="0.25">
      <c r="A40" s="1"/>
      <c r="B40" s="303">
        <v>23</v>
      </c>
      <c r="C40" s="304" t="s">
        <v>98</v>
      </c>
      <c r="D40" s="776" t="s">
        <v>37</v>
      </c>
      <c r="E40" s="776"/>
      <c r="F40" s="776"/>
      <c r="G40" s="49">
        <v>0</v>
      </c>
      <c r="H40" s="772"/>
      <c r="I40" s="39"/>
    </row>
    <row r="41" spans="1:9" x14ac:dyDescent="0.25">
      <c r="A41" s="1"/>
      <c r="B41" s="1"/>
      <c r="C41" s="1"/>
      <c r="D41" s="1"/>
      <c r="E41" s="10"/>
      <c r="F41" s="10"/>
      <c r="G41" s="311">
        <f>SUM(G16:G40)</f>
        <v>56</v>
      </c>
      <c r="H41" s="10"/>
      <c r="I41" s="39"/>
    </row>
    <row r="42" spans="1:9" x14ac:dyDescent="0.25">
      <c r="A42" s="1"/>
      <c r="B42" s="1"/>
      <c r="C42" s="1"/>
      <c r="D42" s="1"/>
      <c r="E42" s="10"/>
      <c r="F42" s="10"/>
      <c r="G42" s="10"/>
      <c r="H42" s="10"/>
      <c r="I42" s="10"/>
    </row>
  </sheetData>
  <mergeCells count="31">
    <mergeCell ref="D26:F26"/>
    <mergeCell ref="D27:F27"/>
    <mergeCell ref="D28:F28"/>
    <mergeCell ref="D29:F29"/>
    <mergeCell ref="D30:F30"/>
    <mergeCell ref="D21:F21"/>
    <mergeCell ref="D22:F22"/>
    <mergeCell ref="D23:F23"/>
    <mergeCell ref="D24:F24"/>
    <mergeCell ref="D25:F25"/>
    <mergeCell ref="D16:F16"/>
    <mergeCell ref="D17:F17"/>
    <mergeCell ref="D18:F18"/>
    <mergeCell ref="D19:F19"/>
    <mergeCell ref="D20:F20"/>
    <mergeCell ref="H16:H40"/>
    <mergeCell ref="B2:H2"/>
    <mergeCell ref="B1:H1"/>
    <mergeCell ref="C15:F15"/>
    <mergeCell ref="B12:G12"/>
    <mergeCell ref="B14:H14"/>
    <mergeCell ref="D31:F31"/>
    <mergeCell ref="D32:F32"/>
    <mergeCell ref="D33:F33"/>
    <mergeCell ref="D34:F34"/>
    <mergeCell ref="D35:F35"/>
    <mergeCell ref="D36:F36"/>
    <mergeCell ref="D37:F37"/>
    <mergeCell ref="D38:F38"/>
    <mergeCell ref="D39:F39"/>
    <mergeCell ref="D40:F40"/>
  </mergeCells>
  <pageMargins left="0.7" right="0.7" top="0.75" bottom="0.75" header="0.3" footer="0.3"/>
  <pageSetup scale="85" fitToWidth="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76"/>
  <sheetViews>
    <sheetView showGridLines="0" zoomScaleNormal="100" workbookViewId="0">
      <selection activeCell="C4" sqref="C4"/>
    </sheetView>
  </sheetViews>
  <sheetFormatPr baseColWidth="10" defaultColWidth="11.42578125" defaultRowHeight="15" x14ac:dyDescent="0.25"/>
  <cols>
    <col min="1" max="1" width="3.7109375" style="5" customWidth="1"/>
    <col min="2" max="2" width="3.28515625" style="20" bestFit="1" customWidth="1"/>
    <col min="3" max="3" width="20.85546875" style="27" customWidth="1"/>
    <col min="4" max="4" width="83.140625" style="28" customWidth="1"/>
    <col min="5" max="5" width="18.42578125" style="28" customWidth="1"/>
    <col min="6" max="6" width="9.85546875" style="20" customWidth="1"/>
    <col min="7" max="7" width="11.7109375" style="20" bestFit="1" customWidth="1"/>
    <col min="8" max="8" width="13" style="20" bestFit="1" customWidth="1"/>
    <col min="9" max="9" width="13.140625" style="20" customWidth="1"/>
    <col min="10" max="10" width="16.28515625" style="29" customWidth="1"/>
    <col min="11" max="11" width="3.7109375" style="5" customWidth="1"/>
    <col min="12" max="16384" width="11.42578125" style="5"/>
  </cols>
  <sheetData>
    <row r="1" spans="1:11" ht="45.75" customHeight="1" x14ac:dyDescent="0.25">
      <c r="A1" s="1"/>
      <c r="B1" s="728" t="str">
        <f>Contenido!$B$1</f>
        <v xml:space="preserve">INFORME DE SEGUIMIENTO 
ADMINISTRACIÓN DE RIESGOS </v>
      </c>
      <c r="C1" s="728"/>
      <c r="D1" s="728"/>
      <c r="E1" s="728"/>
      <c r="F1" s="728"/>
      <c r="G1" s="728"/>
      <c r="H1" s="728"/>
      <c r="I1" s="728"/>
      <c r="J1" s="728"/>
      <c r="K1" s="1"/>
    </row>
    <row r="2" spans="1:11" ht="20.25" x14ac:dyDescent="0.25">
      <c r="A2" s="1"/>
      <c r="B2" s="726" t="str">
        <f>Contenido!$B$2</f>
        <v>2021 -  2022</v>
      </c>
      <c r="C2" s="726"/>
      <c r="D2" s="726"/>
      <c r="E2" s="726"/>
      <c r="F2" s="726"/>
      <c r="G2" s="726"/>
      <c r="H2" s="726"/>
      <c r="I2" s="726"/>
      <c r="J2" s="726"/>
      <c r="K2" s="1"/>
    </row>
    <row r="3" spans="1:11" x14ac:dyDescent="0.25">
      <c r="A3" s="1"/>
      <c r="B3" s="10"/>
      <c r="C3" s="15"/>
      <c r="D3" s="12"/>
      <c r="E3" s="12"/>
      <c r="F3" s="10"/>
      <c r="G3" s="10"/>
      <c r="H3" s="10"/>
      <c r="I3" s="10"/>
      <c r="J3" s="17"/>
      <c r="K3" s="1"/>
    </row>
    <row r="4" spans="1:11" x14ac:dyDescent="0.25">
      <c r="A4" s="1"/>
      <c r="B4" s="10"/>
      <c r="C4" s="15"/>
      <c r="D4" s="12"/>
      <c r="E4" s="12"/>
      <c r="F4" s="10"/>
      <c r="G4" s="10"/>
      <c r="H4" s="10"/>
      <c r="I4" s="10"/>
      <c r="J4" s="17"/>
      <c r="K4" s="1"/>
    </row>
    <row r="5" spans="1:11" x14ac:dyDescent="0.25">
      <c r="A5" s="1"/>
      <c r="B5" s="10"/>
      <c r="C5" s="15"/>
      <c r="D5" s="12"/>
      <c r="E5" s="12"/>
      <c r="F5" s="10"/>
      <c r="G5" s="10"/>
      <c r="H5" s="10"/>
      <c r="I5" s="10"/>
      <c r="J5" s="17"/>
      <c r="K5" s="1"/>
    </row>
    <row r="6" spans="1:11" x14ac:dyDescent="0.25">
      <c r="A6" s="1"/>
      <c r="B6" s="10"/>
      <c r="C6" s="15"/>
      <c r="D6" s="12"/>
      <c r="E6" s="12"/>
      <c r="F6" s="10"/>
      <c r="G6" s="10"/>
      <c r="H6" s="10"/>
      <c r="I6" s="10"/>
      <c r="J6" s="17"/>
      <c r="K6" s="1"/>
    </row>
    <row r="7" spans="1:11" x14ac:dyDescent="0.25">
      <c r="A7" s="1"/>
      <c r="B7" s="10"/>
      <c r="C7" s="15"/>
      <c r="D7" s="12"/>
      <c r="E7" s="12"/>
      <c r="F7" s="10"/>
      <c r="G7" s="10"/>
      <c r="H7" s="10"/>
      <c r="I7" s="10"/>
      <c r="J7" s="17"/>
      <c r="K7" s="1"/>
    </row>
    <row r="8" spans="1:11" x14ac:dyDescent="0.25">
      <c r="A8" s="1"/>
      <c r="B8" s="10"/>
      <c r="C8" s="15"/>
      <c r="D8" s="12"/>
      <c r="E8" s="12"/>
      <c r="F8" s="10"/>
      <c r="G8" s="10"/>
      <c r="H8" s="10"/>
      <c r="I8" s="10"/>
      <c r="J8" s="17"/>
      <c r="K8" s="1"/>
    </row>
    <row r="9" spans="1:11" x14ac:dyDescent="0.25">
      <c r="A9" s="1"/>
      <c r="B9" s="10"/>
      <c r="C9" s="15"/>
      <c r="D9" s="12"/>
      <c r="E9" s="12"/>
      <c r="F9" s="10"/>
      <c r="G9" s="10"/>
      <c r="H9" s="10"/>
      <c r="I9" s="10"/>
      <c r="J9" s="17"/>
      <c r="K9" s="1"/>
    </row>
    <row r="10" spans="1:11" x14ac:dyDescent="0.25">
      <c r="A10" s="1"/>
      <c r="B10" s="10"/>
      <c r="C10" s="15"/>
      <c r="D10" s="12"/>
      <c r="E10" s="12"/>
      <c r="F10" s="10"/>
      <c r="G10" s="10"/>
      <c r="H10" s="10"/>
      <c r="I10" s="10"/>
      <c r="J10" s="17"/>
      <c r="K10" s="1"/>
    </row>
    <row r="11" spans="1:11" ht="15.75" customHeight="1" x14ac:dyDescent="0.25">
      <c r="A11" s="1"/>
      <c r="B11" s="10"/>
      <c r="C11" s="15"/>
      <c r="D11" s="11"/>
      <c r="E11" s="12"/>
      <c r="F11" s="10"/>
      <c r="G11" s="10"/>
      <c r="H11" s="10"/>
      <c r="I11" s="10"/>
      <c r="J11" s="17"/>
      <c r="K11" s="1"/>
    </row>
    <row r="12" spans="1:11" x14ac:dyDescent="0.25">
      <c r="A12" s="1"/>
      <c r="B12" s="10"/>
      <c r="C12" s="1"/>
      <c r="D12" s="1"/>
      <c r="E12" s="12"/>
      <c r="F12" s="10"/>
      <c r="G12" s="10"/>
      <c r="H12" s="10"/>
      <c r="I12" s="10"/>
      <c r="J12" s="17"/>
      <c r="K12" s="1"/>
    </row>
    <row r="13" spans="1:11" ht="108" customHeight="1" x14ac:dyDescent="0.25">
      <c r="A13" s="1"/>
      <c r="B13" s="778" t="s">
        <v>104</v>
      </c>
      <c r="C13" s="778"/>
      <c r="D13" s="778"/>
      <c r="E13" s="778"/>
      <c r="F13" s="778"/>
      <c r="G13" s="778"/>
      <c r="H13" s="778"/>
      <c r="I13" s="778"/>
      <c r="J13" s="778"/>
      <c r="K13" s="1"/>
    </row>
    <row r="14" spans="1:11" x14ac:dyDescent="0.25">
      <c r="A14" s="1"/>
      <c r="B14" s="11"/>
      <c r="C14" s="18"/>
      <c r="D14" s="18"/>
      <c r="E14" s="11"/>
      <c r="F14" s="11"/>
      <c r="G14" s="11"/>
      <c r="H14" s="11"/>
      <c r="I14" s="10"/>
      <c r="J14" s="17"/>
      <c r="K14" s="1"/>
    </row>
    <row r="15" spans="1:11" s="26" customFormat="1" ht="45" customHeight="1" x14ac:dyDescent="0.25">
      <c r="A15" s="19"/>
      <c r="B15" s="782" t="s">
        <v>105</v>
      </c>
      <c r="C15" s="783"/>
      <c r="D15" s="783"/>
      <c r="E15" s="783"/>
      <c r="F15" s="784"/>
      <c r="G15" s="780" t="s">
        <v>106</v>
      </c>
      <c r="H15" s="780"/>
      <c r="I15" s="780"/>
      <c r="J15" s="780"/>
      <c r="K15" s="19"/>
    </row>
    <row r="16" spans="1:11" ht="39.75" customHeight="1" x14ac:dyDescent="0.25">
      <c r="A16" s="1"/>
      <c r="B16" s="46">
        <v>1</v>
      </c>
      <c r="C16" s="313" t="s">
        <v>107</v>
      </c>
      <c r="D16" s="781" t="s">
        <v>108</v>
      </c>
      <c r="E16" s="781"/>
      <c r="F16" s="781"/>
      <c r="G16" s="779" t="s">
        <v>109</v>
      </c>
      <c r="H16" s="779"/>
      <c r="I16" s="779"/>
      <c r="J16" s="779"/>
      <c r="K16" s="1"/>
    </row>
    <row r="17" spans="1:11" ht="55.5" customHeight="1" x14ac:dyDescent="0.25">
      <c r="A17" s="1"/>
      <c r="B17" s="46">
        <v>2</v>
      </c>
      <c r="C17" s="313" t="s">
        <v>110</v>
      </c>
      <c r="D17" s="781" t="s">
        <v>111</v>
      </c>
      <c r="E17" s="781"/>
      <c r="F17" s="781"/>
      <c r="G17" s="779" t="s">
        <v>112</v>
      </c>
      <c r="H17" s="779"/>
      <c r="I17" s="779"/>
      <c r="J17" s="779"/>
      <c r="K17" s="1"/>
    </row>
    <row r="18" spans="1:11" ht="108.75" customHeight="1" x14ac:dyDescent="0.25">
      <c r="A18" s="1"/>
      <c r="B18" s="46">
        <v>3</v>
      </c>
      <c r="C18" s="313" t="s">
        <v>113</v>
      </c>
      <c r="D18" s="781" t="s">
        <v>114</v>
      </c>
      <c r="E18" s="781"/>
      <c r="F18" s="781"/>
      <c r="G18" s="779" t="s">
        <v>115</v>
      </c>
      <c r="H18" s="779"/>
      <c r="I18" s="779"/>
      <c r="J18" s="779"/>
      <c r="K18" s="1"/>
    </row>
    <row r="19" spans="1:11" ht="99.75" customHeight="1" x14ac:dyDescent="0.25">
      <c r="A19" s="1"/>
      <c r="B19" s="46">
        <v>4</v>
      </c>
      <c r="C19" s="313" t="s">
        <v>116</v>
      </c>
      <c r="D19" s="781" t="s">
        <v>117</v>
      </c>
      <c r="E19" s="781"/>
      <c r="F19" s="781"/>
      <c r="G19" s="779" t="s">
        <v>118</v>
      </c>
      <c r="H19" s="779"/>
      <c r="I19" s="779"/>
      <c r="J19" s="779"/>
      <c r="K19" s="1"/>
    </row>
    <row r="20" spans="1:11" x14ac:dyDescent="0.25">
      <c r="A20" s="1"/>
      <c r="B20" s="10"/>
      <c r="C20" s="15"/>
      <c r="D20" s="12"/>
      <c r="E20" s="12"/>
      <c r="F20" s="10"/>
      <c r="G20" s="10"/>
      <c r="H20" s="10"/>
      <c r="I20" s="10"/>
      <c r="J20" s="17"/>
      <c r="K20" s="1"/>
    </row>
    <row r="21" spans="1:11" x14ac:dyDescent="0.25">
      <c r="A21" s="1"/>
      <c r="B21" s="734"/>
      <c r="C21" s="734"/>
      <c r="D21" s="734"/>
      <c r="E21" s="734"/>
      <c r="F21" s="734"/>
      <c r="G21" s="734"/>
      <c r="H21" s="734"/>
      <c r="I21" s="734"/>
      <c r="J21" s="17"/>
      <c r="K21" s="1"/>
    </row>
    <row r="22" spans="1:11" x14ac:dyDescent="0.25">
      <c r="A22" s="1"/>
      <c r="B22" s="797" t="s">
        <v>119</v>
      </c>
      <c r="C22" s="797" t="s">
        <v>120</v>
      </c>
      <c r="D22" s="797" t="s">
        <v>121</v>
      </c>
      <c r="E22" s="797" t="s">
        <v>122</v>
      </c>
      <c r="F22" s="794" t="s">
        <v>123</v>
      </c>
      <c r="G22" s="795"/>
      <c r="H22" s="795"/>
      <c r="I22" s="796"/>
      <c r="J22" s="799" t="s">
        <v>124</v>
      </c>
      <c r="K22" s="1"/>
    </row>
    <row r="23" spans="1:11" ht="30" x14ac:dyDescent="0.25">
      <c r="A23" s="1"/>
      <c r="B23" s="798"/>
      <c r="C23" s="798"/>
      <c r="D23" s="798"/>
      <c r="E23" s="798"/>
      <c r="F23" s="310" t="s">
        <v>125</v>
      </c>
      <c r="G23" s="310" t="s">
        <v>126</v>
      </c>
      <c r="H23" s="310" t="s">
        <v>127</v>
      </c>
      <c r="I23" s="310" t="s">
        <v>128</v>
      </c>
      <c r="J23" s="800"/>
      <c r="K23" s="1"/>
    </row>
    <row r="24" spans="1:11" x14ac:dyDescent="0.25">
      <c r="A24" s="1"/>
      <c r="B24" s="793">
        <v>1</v>
      </c>
      <c r="C24" s="792" t="s">
        <v>129</v>
      </c>
      <c r="D24" s="314" t="s">
        <v>130</v>
      </c>
      <c r="E24" s="786">
        <v>16</v>
      </c>
      <c r="F24" s="46"/>
      <c r="G24" s="46"/>
      <c r="H24" s="46"/>
      <c r="I24" s="315">
        <v>4</v>
      </c>
      <c r="J24" s="785">
        <f>SUM(F24:I27)/E24</f>
        <v>1</v>
      </c>
      <c r="K24" s="1"/>
    </row>
    <row r="25" spans="1:11" x14ac:dyDescent="0.25">
      <c r="A25" s="1"/>
      <c r="B25" s="793"/>
      <c r="C25" s="792"/>
      <c r="D25" s="314" t="s">
        <v>131</v>
      </c>
      <c r="E25" s="787"/>
      <c r="F25" s="46"/>
      <c r="G25" s="46"/>
      <c r="H25" s="46"/>
      <c r="I25" s="315">
        <v>4</v>
      </c>
      <c r="J25" s="785"/>
      <c r="K25" s="1"/>
    </row>
    <row r="26" spans="1:11" x14ac:dyDescent="0.25">
      <c r="A26" s="1"/>
      <c r="B26" s="793"/>
      <c r="C26" s="792"/>
      <c r="D26" s="314" t="s">
        <v>132</v>
      </c>
      <c r="E26" s="787"/>
      <c r="F26" s="46"/>
      <c r="G26" s="46"/>
      <c r="H26" s="46"/>
      <c r="I26" s="315">
        <v>4</v>
      </c>
      <c r="J26" s="785"/>
      <c r="K26" s="1"/>
    </row>
    <row r="27" spans="1:11" ht="30" x14ac:dyDescent="0.25">
      <c r="A27" s="1"/>
      <c r="B27" s="793"/>
      <c r="C27" s="792"/>
      <c r="D27" s="316" t="s">
        <v>133</v>
      </c>
      <c r="E27" s="788"/>
      <c r="F27" s="46"/>
      <c r="G27" s="46"/>
      <c r="H27" s="46"/>
      <c r="I27" s="315">
        <v>4</v>
      </c>
      <c r="J27" s="785"/>
      <c r="K27" s="1"/>
    </row>
    <row r="28" spans="1:11" x14ac:dyDescent="0.25">
      <c r="A28" s="1"/>
      <c r="B28" s="793">
        <v>2</v>
      </c>
      <c r="C28" s="792" t="s">
        <v>134</v>
      </c>
      <c r="D28" s="314" t="s">
        <v>135</v>
      </c>
      <c r="E28" s="786">
        <f>6*4</f>
        <v>24</v>
      </c>
      <c r="F28" s="46"/>
      <c r="G28" s="46"/>
      <c r="H28" s="46"/>
      <c r="I28" s="315">
        <v>4</v>
      </c>
      <c r="J28" s="785">
        <f>SUM(F28:I33)/E28</f>
        <v>0.95833333333333337</v>
      </c>
      <c r="K28" s="1"/>
    </row>
    <row r="29" spans="1:11" ht="30" x14ac:dyDescent="0.25">
      <c r="A29" s="1"/>
      <c r="B29" s="793"/>
      <c r="C29" s="792"/>
      <c r="D29" s="316" t="s">
        <v>136</v>
      </c>
      <c r="E29" s="787"/>
      <c r="F29" s="46"/>
      <c r="G29" s="46"/>
      <c r="H29" s="46">
        <v>3</v>
      </c>
      <c r="I29" s="315"/>
      <c r="J29" s="785"/>
      <c r="K29" s="1"/>
    </row>
    <row r="30" spans="1:11" x14ac:dyDescent="0.25">
      <c r="A30" s="1"/>
      <c r="B30" s="793"/>
      <c r="C30" s="792"/>
      <c r="D30" s="314" t="s">
        <v>137</v>
      </c>
      <c r="E30" s="787"/>
      <c r="F30" s="46"/>
      <c r="G30" s="46"/>
      <c r="H30" s="46"/>
      <c r="I30" s="315">
        <v>4</v>
      </c>
      <c r="J30" s="785"/>
      <c r="K30" s="1"/>
    </row>
    <row r="31" spans="1:11" x14ac:dyDescent="0.25">
      <c r="A31" s="1"/>
      <c r="B31" s="793"/>
      <c r="C31" s="792"/>
      <c r="D31" s="314" t="s">
        <v>138</v>
      </c>
      <c r="E31" s="787"/>
      <c r="F31" s="46"/>
      <c r="G31" s="46"/>
      <c r="H31" s="46"/>
      <c r="I31" s="315">
        <v>4</v>
      </c>
      <c r="J31" s="785"/>
      <c r="K31" s="1"/>
    </row>
    <row r="32" spans="1:11" x14ac:dyDescent="0.25">
      <c r="A32" s="1"/>
      <c r="B32" s="793"/>
      <c r="C32" s="792"/>
      <c r="D32" s="314" t="s">
        <v>139</v>
      </c>
      <c r="E32" s="787"/>
      <c r="F32" s="46"/>
      <c r="G32" s="46"/>
      <c r="H32" s="46"/>
      <c r="I32" s="315">
        <v>4</v>
      </c>
      <c r="J32" s="785"/>
      <c r="K32" s="1"/>
    </row>
    <row r="33" spans="1:11" ht="30" x14ac:dyDescent="0.25">
      <c r="A33" s="1"/>
      <c r="B33" s="793"/>
      <c r="C33" s="792"/>
      <c r="D33" s="314" t="s">
        <v>140</v>
      </c>
      <c r="E33" s="788"/>
      <c r="F33" s="46"/>
      <c r="G33" s="46"/>
      <c r="H33" s="46"/>
      <c r="I33" s="46">
        <v>4</v>
      </c>
      <c r="J33" s="785"/>
      <c r="K33" s="1"/>
    </row>
    <row r="34" spans="1:11" x14ac:dyDescent="0.25">
      <c r="A34" s="1" t="s">
        <v>57</v>
      </c>
      <c r="B34" s="793">
        <v>3</v>
      </c>
      <c r="C34" s="792" t="s">
        <v>141</v>
      </c>
      <c r="D34" s="314" t="s">
        <v>142</v>
      </c>
      <c r="E34" s="786">
        <f>10*4</f>
        <v>40</v>
      </c>
      <c r="F34" s="46"/>
      <c r="G34" s="46"/>
      <c r="H34" s="46"/>
      <c r="I34" s="315">
        <v>4</v>
      </c>
      <c r="J34" s="785">
        <f>SUM(F34:I43)/E34</f>
        <v>0.95</v>
      </c>
      <c r="K34" s="1"/>
    </row>
    <row r="35" spans="1:11" x14ac:dyDescent="0.25">
      <c r="A35" s="1"/>
      <c r="B35" s="793"/>
      <c r="C35" s="792"/>
      <c r="D35" s="314" t="s">
        <v>143</v>
      </c>
      <c r="E35" s="787"/>
      <c r="F35" s="46"/>
      <c r="G35" s="46"/>
      <c r="H35" s="46"/>
      <c r="I35" s="315">
        <v>4</v>
      </c>
      <c r="J35" s="785"/>
      <c r="K35" s="1"/>
    </row>
    <row r="36" spans="1:11" x14ac:dyDescent="0.25">
      <c r="A36" s="1"/>
      <c r="B36" s="793"/>
      <c r="C36" s="792"/>
      <c r="D36" s="314" t="s">
        <v>144</v>
      </c>
      <c r="E36" s="787"/>
      <c r="F36" s="46"/>
      <c r="G36" s="46"/>
      <c r="H36" s="46"/>
      <c r="I36" s="315">
        <v>4</v>
      </c>
      <c r="J36" s="785"/>
      <c r="K36" s="1"/>
    </row>
    <row r="37" spans="1:11" ht="30" x14ac:dyDescent="0.25">
      <c r="A37" s="1"/>
      <c r="B37" s="793"/>
      <c r="C37" s="792"/>
      <c r="D37" s="314" t="s">
        <v>145</v>
      </c>
      <c r="E37" s="787"/>
      <c r="F37" s="46"/>
      <c r="G37" s="46"/>
      <c r="H37" s="46"/>
      <c r="I37" s="315">
        <v>4</v>
      </c>
      <c r="J37" s="785"/>
      <c r="K37" s="1"/>
    </row>
    <row r="38" spans="1:11" x14ac:dyDescent="0.25">
      <c r="A38" s="1"/>
      <c r="B38" s="793"/>
      <c r="C38" s="792"/>
      <c r="D38" s="314" t="s">
        <v>146</v>
      </c>
      <c r="E38" s="787"/>
      <c r="F38" s="46"/>
      <c r="G38" s="46"/>
      <c r="H38" s="46"/>
      <c r="I38" s="315">
        <v>4</v>
      </c>
      <c r="J38" s="785"/>
      <c r="K38" s="1"/>
    </row>
    <row r="39" spans="1:11" ht="30" x14ac:dyDescent="0.25">
      <c r="A39" s="1"/>
      <c r="B39" s="793"/>
      <c r="C39" s="792"/>
      <c r="D39" s="314" t="s">
        <v>147</v>
      </c>
      <c r="E39" s="787"/>
      <c r="F39" s="46"/>
      <c r="G39" s="46"/>
      <c r="H39" s="46">
        <v>3</v>
      </c>
      <c r="I39" s="315"/>
      <c r="J39" s="785"/>
      <c r="K39" s="1"/>
    </row>
    <row r="40" spans="1:11" ht="45" x14ac:dyDescent="0.25">
      <c r="A40" s="1"/>
      <c r="B40" s="793"/>
      <c r="C40" s="792"/>
      <c r="D40" s="314" t="s">
        <v>148</v>
      </c>
      <c r="E40" s="787"/>
      <c r="F40" s="46"/>
      <c r="G40" s="46"/>
      <c r="H40" s="46">
        <v>3</v>
      </c>
      <c r="I40" s="315"/>
      <c r="J40" s="785"/>
      <c r="K40" s="1"/>
    </row>
    <row r="41" spans="1:11" ht="30" x14ac:dyDescent="0.25">
      <c r="A41" s="1"/>
      <c r="B41" s="793"/>
      <c r="C41" s="792"/>
      <c r="D41" s="314" t="s">
        <v>149</v>
      </c>
      <c r="E41" s="787"/>
      <c r="F41" s="46"/>
      <c r="G41" s="46"/>
      <c r="H41" s="46"/>
      <c r="I41" s="315">
        <v>4</v>
      </c>
      <c r="J41" s="785"/>
      <c r="K41" s="1"/>
    </row>
    <row r="42" spans="1:11" x14ac:dyDescent="0.25">
      <c r="A42" s="1"/>
      <c r="B42" s="793"/>
      <c r="C42" s="792"/>
      <c r="D42" s="314" t="s">
        <v>150</v>
      </c>
      <c r="E42" s="787"/>
      <c r="F42" s="46"/>
      <c r="G42" s="46"/>
      <c r="H42" s="46"/>
      <c r="I42" s="315">
        <v>4</v>
      </c>
      <c r="J42" s="785"/>
      <c r="K42" s="1"/>
    </row>
    <row r="43" spans="1:11" x14ac:dyDescent="0.25">
      <c r="A43" s="1"/>
      <c r="B43" s="793"/>
      <c r="C43" s="792"/>
      <c r="D43" s="316" t="s">
        <v>151</v>
      </c>
      <c r="E43" s="788"/>
      <c r="F43" s="46"/>
      <c r="G43" s="46"/>
      <c r="H43" s="46"/>
      <c r="I43" s="315">
        <v>4</v>
      </c>
      <c r="J43" s="785"/>
      <c r="K43" s="1"/>
    </row>
    <row r="44" spans="1:11" x14ac:dyDescent="0.25">
      <c r="A44" s="1"/>
      <c r="B44" s="789">
        <v>4</v>
      </c>
      <c r="C44" s="786" t="s">
        <v>152</v>
      </c>
      <c r="D44" s="314" t="s">
        <v>153</v>
      </c>
      <c r="E44" s="786">
        <f>4*4</f>
        <v>16</v>
      </c>
      <c r="F44" s="46"/>
      <c r="G44" s="46"/>
      <c r="H44" s="46"/>
      <c r="I44" s="315">
        <v>4</v>
      </c>
      <c r="J44" s="785">
        <f>SUM(F44:I47)/E44</f>
        <v>1</v>
      </c>
      <c r="K44" s="1"/>
    </row>
    <row r="45" spans="1:11" x14ac:dyDescent="0.25">
      <c r="A45" s="1"/>
      <c r="B45" s="790"/>
      <c r="C45" s="787"/>
      <c r="D45" s="314" t="s">
        <v>154</v>
      </c>
      <c r="E45" s="787"/>
      <c r="F45" s="46"/>
      <c r="G45" s="46"/>
      <c r="H45" s="46"/>
      <c r="I45" s="315">
        <v>4</v>
      </c>
      <c r="J45" s="785"/>
      <c r="K45" s="1"/>
    </row>
    <row r="46" spans="1:11" x14ac:dyDescent="0.25">
      <c r="A46" s="1"/>
      <c r="B46" s="790"/>
      <c r="C46" s="787"/>
      <c r="D46" s="314" t="s">
        <v>155</v>
      </c>
      <c r="E46" s="787"/>
      <c r="F46" s="46"/>
      <c r="G46" s="46"/>
      <c r="H46" s="46">
        <v>3</v>
      </c>
      <c r="I46" s="315"/>
      <c r="J46" s="785"/>
      <c r="K46" s="1"/>
    </row>
    <row r="47" spans="1:11" x14ac:dyDescent="0.25">
      <c r="A47" s="1"/>
      <c r="B47" s="790"/>
      <c r="C47" s="787"/>
      <c r="D47" s="314" t="s">
        <v>156</v>
      </c>
      <c r="E47" s="788"/>
      <c r="F47" s="46"/>
      <c r="G47" s="46"/>
      <c r="H47" s="46"/>
      <c r="I47" s="315">
        <v>4</v>
      </c>
      <c r="J47" s="785"/>
      <c r="K47" s="1"/>
    </row>
    <row r="48" spans="1:11" x14ac:dyDescent="0.25">
      <c r="A48" s="1"/>
      <c r="B48" s="789">
        <v>5</v>
      </c>
      <c r="C48" s="786" t="s">
        <v>157</v>
      </c>
      <c r="D48" s="314" t="s">
        <v>158</v>
      </c>
      <c r="E48" s="786">
        <f>6*4</f>
        <v>24</v>
      </c>
      <c r="F48" s="46"/>
      <c r="G48" s="46"/>
      <c r="H48" s="46">
        <v>3</v>
      </c>
      <c r="I48" s="315"/>
      <c r="J48" s="785">
        <f>SUM(F48:I53)/E48</f>
        <v>0.83333333333333337</v>
      </c>
      <c r="K48" s="1"/>
    </row>
    <row r="49" spans="1:11" x14ac:dyDescent="0.25">
      <c r="A49" s="1"/>
      <c r="B49" s="790"/>
      <c r="C49" s="787"/>
      <c r="D49" s="314" t="s">
        <v>159</v>
      </c>
      <c r="E49" s="787"/>
      <c r="F49" s="46"/>
      <c r="G49" s="46"/>
      <c r="H49" s="46">
        <v>3</v>
      </c>
      <c r="I49" s="315"/>
      <c r="J49" s="785"/>
      <c r="K49" s="1"/>
    </row>
    <row r="50" spans="1:11" x14ac:dyDescent="0.25">
      <c r="A50" s="1"/>
      <c r="B50" s="790"/>
      <c r="C50" s="787"/>
      <c r="D50" s="314" t="s">
        <v>160</v>
      </c>
      <c r="E50" s="787"/>
      <c r="F50" s="46"/>
      <c r="G50" s="46"/>
      <c r="H50" s="46">
        <v>3</v>
      </c>
      <c r="I50" s="315"/>
      <c r="J50" s="785"/>
      <c r="K50" s="1"/>
    </row>
    <row r="51" spans="1:11" x14ac:dyDescent="0.25">
      <c r="A51" s="1"/>
      <c r="B51" s="790"/>
      <c r="C51" s="787"/>
      <c r="D51" s="317" t="s">
        <v>161</v>
      </c>
      <c r="E51" s="787"/>
      <c r="F51" s="46"/>
      <c r="G51" s="46"/>
      <c r="H51" s="46"/>
      <c r="I51" s="315">
        <v>4</v>
      </c>
      <c r="J51" s="785"/>
      <c r="K51" s="1"/>
    </row>
    <row r="52" spans="1:11" x14ac:dyDescent="0.25">
      <c r="A52" s="1"/>
      <c r="B52" s="790"/>
      <c r="C52" s="787"/>
      <c r="D52" s="317" t="s">
        <v>162</v>
      </c>
      <c r="E52" s="787"/>
      <c r="F52" s="46"/>
      <c r="G52" s="46"/>
      <c r="H52" s="46"/>
      <c r="I52" s="315">
        <v>4</v>
      </c>
      <c r="J52" s="785"/>
      <c r="K52" s="1"/>
    </row>
    <row r="53" spans="1:11" x14ac:dyDescent="0.25">
      <c r="A53" s="1"/>
      <c r="B53" s="790"/>
      <c r="C53" s="787"/>
      <c r="D53" s="317" t="s">
        <v>163</v>
      </c>
      <c r="E53" s="788"/>
      <c r="F53" s="46"/>
      <c r="G53" s="46"/>
      <c r="H53" s="46">
        <v>3</v>
      </c>
      <c r="I53" s="315"/>
      <c r="J53" s="785"/>
      <c r="K53" s="1"/>
    </row>
    <row r="54" spans="1:11" ht="15.75" customHeight="1" x14ac:dyDescent="0.25">
      <c r="A54" s="1"/>
      <c r="B54" s="789">
        <v>6</v>
      </c>
      <c r="C54" s="786" t="s">
        <v>164</v>
      </c>
      <c r="D54" s="316" t="s">
        <v>165</v>
      </c>
      <c r="E54" s="786">
        <f>4*3</f>
        <v>12</v>
      </c>
      <c r="F54" s="46"/>
      <c r="G54" s="46"/>
      <c r="H54" s="46"/>
      <c r="I54" s="315">
        <v>4</v>
      </c>
      <c r="J54" s="785">
        <f>SUM(F54:I56)/E54</f>
        <v>1</v>
      </c>
      <c r="K54" s="1"/>
    </row>
    <row r="55" spans="1:11" x14ac:dyDescent="0.25">
      <c r="A55" s="1"/>
      <c r="B55" s="790"/>
      <c r="C55" s="787"/>
      <c r="D55" s="316" t="s">
        <v>166</v>
      </c>
      <c r="E55" s="787"/>
      <c r="F55" s="46"/>
      <c r="G55" s="46"/>
      <c r="H55" s="46"/>
      <c r="I55" s="315">
        <v>4</v>
      </c>
      <c r="J55" s="785"/>
      <c r="K55" s="1"/>
    </row>
    <row r="56" spans="1:11" x14ac:dyDescent="0.25">
      <c r="A56" s="1"/>
      <c r="B56" s="791"/>
      <c r="C56" s="788"/>
      <c r="D56" s="316" t="s">
        <v>167</v>
      </c>
      <c r="E56" s="788"/>
      <c r="F56" s="46"/>
      <c r="G56" s="46"/>
      <c r="H56" s="46"/>
      <c r="I56" s="315">
        <v>4</v>
      </c>
      <c r="J56" s="785"/>
      <c r="K56" s="1"/>
    </row>
    <row r="57" spans="1:11" ht="15.75" customHeight="1" x14ac:dyDescent="0.25">
      <c r="A57" s="1"/>
      <c r="B57" s="789">
        <v>7</v>
      </c>
      <c r="C57" s="786" t="s">
        <v>168</v>
      </c>
      <c r="D57" s="316" t="s">
        <v>169</v>
      </c>
      <c r="E57" s="786">
        <f>8*4</f>
        <v>32</v>
      </c>
      <c r="F57" s="46"/>
      <c r="G57" s="46"/>
      <c r="H57" s="46"/>
      <c r="I57" s="315">
        <v>4</v>
      </c>
      <c r="J57" s="785">
        <f>SUM(F57:I64)/E57</f>
        <v>0.5625</v>
      </c>
      <c r="K57" s="1"/>
    </row>
    <row r="58" spans="1:11" x14ac:dyDescent="0.25">
      <c r="A58" s="1"/>
      <c r="B58" s="790"/>
      <c r="C58" s="787"/>
      <c r="D58" s="316" t="s">
        <v>170</v>
      </c>
      <c r="E58" s="787"/>
      <c r="F58" s="46"/>
      <c r="G58" s="46">
        <v>2</v>
      </c>
      <c r="H58" s="46"/>
      <c r="I58" s="315"/>
      <c r="J58" s="785"/>
      <c r="K58" s="1"/>
    </row>
    <row r="59" spans="1:11" x14ac:dyDescent="0.25">
      <c r="A59" s="1"/>
      <c r="B59" s="790"/>
      <c r="C59" s="787"/>
      <c r="D59" s="316" t="s">
        <v>171</v>
      </c>
      <c r="E59" s="787"/>
      <c r="F59" s="46">
        <v>1</v>
      </c>
      <c r="G59" s="46"/>
      <c r="H59" s="46"/>
      <c r="I59" s="315"/>
      <c r="J59" s="785"/>
      <c r="K59" s="1"/>
    </row>
    <row r="60" spans="1:11" x14ac:dyDescent="0.25">
      <c r="A60" s="1"/>
      <c r="B60" s="790"/>
      <c r="C60" s="787"/>
      <c r="D60" s="316" t="s">
        <v>172</v>
      </c>
      <c r="E60" s="787"/>
      <c r="F60" s="46">
        <v>1</v>
      </c>
      <c r="G60" s="46"/>
      <c r="H60" s="46"/>
      <c r="I60" s="315"/>
      <c r="J60" s="785"/>
      <c r="K60" s="1"/>
    </row>
    <row r="61" spans="1:11" x14ac:dyDescent="0.25">
      <c r="A61" s="1"/>
      <c r="B61" s="790"/>
      <c r="C61" s="787"/>
      <c r="D61" s="316" t="s">
        <v>173</v>
      </c>
      <c r="E61" s="787"/>
      <c r="F61" s="46">
        <v>1</v>
      </c>
      <c r="G61" s="46"/>
      <c r="H61" s="46"/>
      <c r="I61" s="315"/>
      <c r="J61" s="785"/>
      <c r="K61" s="1"/>
    </row>
    <row r="62" spans="1:11" x14ac:dyDescent="0.25">
      <c r="A62" s="1"/>
      <c r="B62" s="790"/>
      <c r="C62" s="787"/>
      <c r="D62" s="316" t="s">
        <v>174</v>
      </c>
      <c r="E62" s="787"/>
      <c r="F62" s="46">
        <v>1</v>
      </c>
      <c r="G62" s="46"/>
      <c r="H62" s="46"/>
      <c r="I62" s="315"/>
      <c r="J62" s="785"/>
      <c r="K62" s="1"/>
    </row>
    <row r="63" spans="1:11" ht="30" x14ac:dyDescent="0.25">
      <c r="A63" s="1"/>
      <c r="B63" s="790"/>
      <c r="C63" s="787"/>
      <c r="D63" s="316" t="s">
        <v>175</v>
      </c>
      <c r="E63" s="787"/>
      <c r="F63" s="46">
        <v>1</v>
      </c>
      <c r="G63" s="46"/>
      <c r="H63" s="46"/>
      <c r="I63" s="315"/>
      <c r="J63" s="785"/>
      <c r="K63" s="1"/>
    </row>
    <row r="64" spans="1:11" x14ac:dyDescent="0.25">
      <c r="A64" s="1"/>
      <c r="B64" s="791"/>
      <c r="C64" s="788"/>
      <c r="D64" s="316" t="s">
        <v>176</v>
      </c>
      <c r="E64" s="788"/>
      <c r="F64" s="46"/>
      <c r="G64" s="46">
        <v>2</v>
      </c>
      <c r="H64" s="46"/>
      <c r="I64" s="315"/>
      <c r="J64" s="785"/>
      <c r="K64" s="1"/>
    </row>
    <row r="65" spans="1:11" x14ac:dyDescent="0.25">
      <c r="A65" s="1"/>
      <c r="B65" s="789">
        <v>8</v>
      </c>
      <c r="C65" s="786" t="s">
        <v>177</v>
      </c>
      <c r="D65" s="314" t="s">
        <v>178</v>
      </c>
      <c r="E65" s="786">
        <f>4*2</f>
        <v>8</v>
      </c>
      <c r="F65" s="46">
        <v>1</v>
      </c>
      <c r="G65" s="46"/>
      <c r="H65" s="46"/>
      <c r="I65" s="315"/>
      <c r="J65" s="785">
        <f>SUM(F65:I66)/E65</f>
        <v>0.25</v>
      </c>
      <c r="K65" s="1"/>
    </row>
    <row r="66" spans="1:11" x14ac:dyDescent="0.25">
      <c r="A66" s="1"/>
      <c r="B66" s="791"/>
      <c r="C66" s="788"/>
      <c r="D66" s="314" t="s">
        <v>179</v>
      </c>
      <c r="E66" s="788"/>
      <c r="F66" s="46">
        <v>1</v>
      </c>
      <c r="G66" s="46"/>
      <c r="H66" s="46"/>
      <c r="I66" s="315"/>
      <c r="J66" s="785"/>
      <c r="K66" s="1"/>
    </row>
    <row r="67" spans="1:11" x14ac:dyDescent="0.25">
      <c r="A67" s="1"/>
      <c r="B67" s="54">
        <v>9</v>
      </c>
      <c r="C67" s="318" t="s">
        <v>180</v>
      </c>
      <c r="D67" s="314" t="s">
        <v>181</v>
      </c>
      <c r="E67" s="318">
        <v>4</v>
      </c>
      <c r="F67" s="46"/>
      <c r="G67" s="46"/>
      <c r="H67" s="46"/>
      <c r="I67" s="315">
        <v>4</v>
      </c>
      <c r="J67" s="319">
        <f>SUM(F67:I67)/E67</f>
        <v>1</v>
      </c>
      <c r="K67" s="1"/>
    </row>
    <row r="68" spans="1:11" ht="30" x14ac:dyDescent="0.25">
      <c r="A68" s="1"/>
      <c r="B68" s="789">
        <v>10</v>
      </c>
      <c r="C68" s="786" t="s">
        <v>182</v>
      </c>
      <c r="D68" s="314" t="s">
        <v>183</v>
      </c>
      <c r="E68" s="786">
        <f>4*3</f>
        <v>12</v>
      </c>
      <c r="F68" s="46"/>
      <c r="G68" s="46"/>
      <c r="H68" s="46"/>
      <c r="I68" s="315">
        <v>4</v>
      </c>
      <c r="J68" s="785">
        <f>SUM(F68:I70)/E68</f>
        <v>0.91666666666666663</v>
      </c>
      <c r="K68" s="1"/>
    </row>
    <row r="69" spans="1:11" ht="30" x14ac:dyDescent="0.25">
      <c r="A69" s="1"/>
      <c r="B69" s="790"/>
      <c r="C69" s="787"/>
      <c r="D69" s="314" t="s">
        <v>184</v>
      </c>
      <c r="E69" s="787"/>
      <c r="F69" s="46">
        <v>1</v>
      </c>
      <c r="G69" s="46"/>
      <c r="H69" s="46"/>
      <c r="I69" s="315"/>
      <c r="J69" s="785"/>
      <c r="K69" s="1"/>
    </row>
    <row r="70" spans="1:11" ht="30" x14ac:dyDescent="0.25">
      <c r="A70" s="1"/>
      <c r="B70" s="791"/>
      <c r="C70" s="788"/>
      <c r="D70" s="314" t="s">
        <v>185</v>
      </c>
      <c r="E70" s="788"/>
      <c r="F70" s="46"/>
      <c r="G70" s="46"/>
      <c r="H70" s="46"/>
      <c r="I70" s="315">
        <v>4</v>
      </c>
      <c r="J70" s="785"/>
      <c r="K70" s="1"/>
    </row>
    <row r="71" spans="1:11" x14ac:dyDescent="0.25">
      <c r="A71" s="1"/>
      <c r="B71" s="753" t="s">
        <v>186</v>
      </c>
      <c r="C71" s="753"/>
      <c r="D71" s="753"/>
      <c r="E71" s="753"/>
      <c r="F71" s="753"/>
      <c r="G71" s="753"/>
      <c r="H71" s="753"/>
      <c r="I71" s="753"/>
      <c r="J71" s="753"/>
      <c r="K71" s="1"/>
    </row>
    <row r="72" spans="1:11" ht="34.5" customHeight="1" x14ac:dyDescent="0.25">
      <c r="A72" s="1"/>
      <c r="B72" s="10"/>
      <c r="C72" s="15"/>
      <c r="D72" s="11"/>
      <c r="E72" s="11"/>
      <c r="F72" s="10"/>
      <c r="G72" s="10"/>
      <c r="H72" s="10"/>
      <c r="I72" s="16"/>
      <c r="J72" s="320">
        <f>AVERAGE(J24:J70)</f>
        <v>0.8470833333333333</v>
      </c>
      <c r="K72" s="1"/>
    </row>
    <row r="73" spans="1:11" x14ac:dyDescent="0.25">
      <c r="A73" s="1"/>
      <c r="B73" s="10"/>
      <c r="C73" s="15"/>
      <c r="D73" s="11"/>
      <c r="E73" s="11"/>
      <c r="F73" s="10"/>
      <c r="G73" s="10"/>
      <c r="H73" s="10"/>
      <c r="I73" s="10"/>
      <c r="J73" s="17"/>
      <c r="K73" s="1"/>
    </row>
    <row r="74" spans="1:11" ht="60.75" customHeight="1" x14ac:dyDescent="0.25">
      <c r="A74" s="1"/>
      <c r="B74" s="801" t="s">
        <v>2062</v>
      </c>
      <c r="C74" s="802"/>
      <c r="D74" s="802"/>
      <c r="E74" s="802"/>
      <c r="F74" s="802"/>
      <c r="G74" s="802"/>
      <c r="H74" s="802"/>
      <c r="I74" s="802"/>
      <c r="J74" s="802"/>
      <c r="K74" s="1"/>
    </row>
    <row r="75" spans="1:11" x14ac:dyDescent="0.25">
      <c r="A75" s="1"/>
      <c r="B75" s="10"/>
      <c r="C75" s="15"/>
      <c r="D75" s="11"/>
      <c r="E75" s="11"/>
      <c r="F75" s="10"/>
      <c r="G75" s="10"/>
      <c r="H75" s="10"/>
      <c r="I75" s="10"/>
      <c r="J75" s="17"/>
      <c r="K75" s="1"/>
    </row>
    <row r="76" spans="1:11" x14ac:dyDescent="0.25">
      <c r="A76" s="1"/>
      <c r="B76" s="10"/>
      <c r="C76" s="15"/>
      <c r="D76" s="11"/>
      <c r="E76" s="11"/>
      <c r="F76" s="10"/>
      <c r="G76" s="10"/>
      <c r="H76" s="10"/>
      <c r="I76" s="10"/>
      <c r="J76" s="17"/>
      <c r="K76" s="1"/>
    </row>
  </sheetData>
  <mergeCells count="58">
    <mergeCell ref="J22:J23"/>
    <mergeCell ref="B74:J74"/>
    <mergeCell ref="E24:E27"/>
    <mergeCell ref="E28:E33"/>
    <mergeCell ref="E22:E23"/>
    <mergeCell ref="E34:E43"/>
    <mergeCell ref="E44:E47"/>
    <mergeCell ref="E48:E53"/>
    <mergeCell ref="C54:C56"/>
    <mergeCell ref="B54:B56"/>
    <mergeCell ref="E54:E56"/>
    <mergeCell ref="C34:C43"/>
    <mergeCell ref="B34:B43"/>
    <mergeCell ref="B44:B47"/>
    <mergeCell ref="C44:C47"/>
    <mergeCell ref="C48:C53"/>
    <mergeCell ref="B21:I21"/>
    <mergeCell ref="C24:C27"/>
    <mergeCell ref="B24:B27"/>
    <mergeCell ref="C28:C33"/>
    <mergeCell ref="B28:B33"/>
    <mergeCell ref="F22:I22"/>
    <mergeCell ref="D22:D23"/>
    <mergeCell ref="C22:C23"/>
    <mergeCell ref="B22:B23"/>
    <mergeCell ref="J44:J47"/>
    <mergeCell ref="E68:E70"/>
    <mergeCell ref="C68:C70"/>
    <mergeCell ref="B68:B70"/>
    <mergeCell ref="C57:C64"/>
    <mergeCell ref="B57:B64"/>
    <mergeCell ref="B48:B53"/>
    <mergeCell ref="E57:E64"/>
    <mergeCell ref="C65:C66"/>
    <mergeCell ref="B65:B66"/>
    <mergeCell ref="E65:E66"/>
    <mergeCell ref="B2:J2"/>
    <mergeCell ref="B1:J1"/>
    <mergeCell ref="B71:J71"/>
    <mergeCell ref="D16:F16"/>
    <mergeCell ref="D19:F19"/>
    <mergeCell ref="D18:F18"/>
    <mergeCell ref="D17:F17"/>
    <mergeCell ref="B15:F15"/>
    <mergeCell ref="J48:J53"/>
    <mergeCell ref="J54:J56"/>
    <mergeCell ref="J57:J64"/>
    <mergeCell ref="J65:J66"/>
    <mergeCell ref="J68:J70"/>
    <mergeCell ref="J24:J27"/>
    <mergeCell ref="J28:J33"/>
    <mergeCell ref="J34:J43"/>
    <mergeCell ref="B13:J13"/>
    <mergeCell ref="G19:J19"/>
    <mergeCell ref="G18:J18"/>
    <mergeCell ref="G17:J17"/>
    <mergeCell ref="G16:J16"/>
    <mergeCell ref="G15:J15"/>
  </mergeCells>
  <pageMargins left="0.7" right="0.7" top="0.75" bottom="0.75" header="0.3" footer="0.3"/>
  <pageSetup scale="63" fitToHeight="0" orientation="landscape" r:id="rId1"/>
  <rowBreaks count="2" manualBreakCount="2">
    <brk id="21" max="16383" man="1"/>
    <brk id="56"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42"/>
  <sheetViews>
    <sheetView showGridLines="0" zoomScaleNormal="100" workbookViewId="0"/>
  </sheetViews>
  <sheetFormatPr baseColWidth="10" defaultColWidth="11.42578125" defaultRowHeight="15" x14ac:dyDescent="0.25"/>
  <cols>
    <col min="1" max="1" width="3.85546875" style="7" customWidth="1"/>
    <col min="2" max="2" width="6.28515625" style="24" bestFit="1" customWidth="1"/>
    <col min="3" max="3" width="41.42578125" style="24" customWidth="1"/>
    <col min="4" max="4" width="87.85546875" style="25" customWidth="1"/>
    <col min="5" max="5" width="12.28515625" style="24" customWidth="1"/>
    <col min="6" max="6" width="19" style="45" customWidth="1"/>
    <col min="7" max="7" width="1.28515625" style="23" customWidth="1"/>
    <col min="8" max="16384" width="11.42578125" style="23"/>
  </cols>
  <sheetData>
    <row r="1" spans="1:7" ht="43.5" customHeight="1" x14ac:dyDescent="0.25">
      <c r="A1"/>
      <c r="B1" s="728" t="str">
        <f>Contenido!$B$1</f>
        <v xml:space="preserve">INFORME DE SEGUIMIENTO 
ADMINISTRACIÓN DE RIESGOS </v>
      </c>
      <c r="C1" s="728"/>
      <c r="D1" s="728"/>
      <c r="E1" s="728"/>
      <c r="F1" s="728"/>
      <c r="G1" s="728"/>
    </row>
    <row r="2" spans="1:7" ht="20.25" x14ac:dyDescent="0.25">
      <c r="A2"/>
      <c r="B2" s="726" t="str">
        <f>Contenido!$B$2</f>
        <v>2021 -  2022</v>
      </c>
      <c r="C2" s="726"/>
      <c r="D2" s="726"/>
      <c r="E2" s="726"/>
      <c r="F2" s="726"/>
      <c r="G2" s="726"/>
    </row>
    <row r="3" spans="1:7" x14ac:dyDescent="0.25">
      <c r="A3"/>
      <c r="B3" s="8"/>
      <c r="C3" s="8"/>
      <c r="D3" s="21"/>
      <c r="E3" s="43"/>
      <c r="F3" s="44"/>
      <c r="G3" s="42"/>
    </row>
    <row r="4" spans="1:7" x14ac:dyDescent="0.25">
      <c r="A4"/>
      <c r="B4" s="8"/>
      <c r="C4" s="8"/>
      <c r="D4" s="21"/>
      <c r="E4" s="43"/>
      <c r="F4" s="44"/>
      <c r="G4" s="42"/>
    </row>
    <row r="5" spans="1:7" x14ac:dyDescent="0.25">
      <c r="A5"/>
      <c r="B5" s="8"/>
      <c r="C5" s="8"/>
      <c r="D5" s="21"/>
      <c r="E5" s="43"/>
      <c r="F5" s="44"/>
      <c r="G5" s="42"/>
    </row>
    <row r="6" spans="1:7" x14ac:dyDescent="0.25">
      <c r="A6"/>
      <c r="B6" s="8"/>
      <c r="C6" s="8"/>
      <c r="D6" s="21"/>
      <c r="E6" s="43"/>
      <c r="F6" s="44"/>
      <c r="G6" s="42"/>
    </row>
    <row r="7" spans="1:7" x14ac:dyDescent="0.25">
      <c r="A7"/>
      <c r="B7" s="8"/>
      <c r="C7" s="8"/>
      <c r="D7" s="21"/>
      <c r="E7" s="43"/>
      <c r="F7" s="44"/>
      <c r="G7" s="42"/>
    </row>
    <row r="8" spans="1:7" x14ac:dyDescent="0.25">
      <c r="A8"/>
      <c r="B8" s="8"/>
      <c r="C8" s="8"/>
      <c r="D8" s="21"/>
      <c r="E8" s="43"/>
      <c r="F8" s="44"/>
      <c r="G8" s="42"/>
    </row>
    <row r="9" spans="1:7" x14ac:dyDescent="0.25">
      <c r="A9"/>
      <c r="B9" s="8"/>
      <c r="C9" s="8"/>
      <c r="D9" s="21"/>
      <c r="E9" s="43"/>
      <c r="F9" s="44"/>
      <c r="G9" s="42"/>
    </row>
    <row r="10" spans="1:7" x14ac:dyDescent="0.25">
      <c r="A10"/>
      <c r="B10" s="8"/>
      <c r="C10" s="8"/>
      <c r="D10" s="21"/>
      <c r="E10" s="43"/>
      <c r="F10" s="44"/>
      <c r="G10" s="42"/>
    </row>
    <row r="11" spans="1:7" x14ac:dyDescent="0.25">
      <c r="A11"/>
      <c r="B11" s="8"/>
      <c r="C11" s="8"/>
      <c r="D11" s="21"/>
      <c r="E11" s="43"/>
      <c r="F11" s="44"/>
      <c r="G11" s="42"/>
    </row>
    <row r="12" spans="1:7" ht="15" customHeight="1" x14ac:dyDescent="0.25">
      <c r="A12"/>
      <c r="B12" s="780" t="s">
        <v>187</v>
      </c>
      <c r="C12" s="780"/>
      <c r="D12" s="780"/>
      <c r="E12" s="780"/>
      <c r="F12" s="780"/>
      <c r="G12" s="42"/>
    </row>
    <row r="13" spans="1:7" ht="23.25" customHeight="1" x14ac:dyDescent="0.25">
      <c r="A13"/>
      <c r="B13" s="813" t="s">
        <v>188</v>
      </c>
      <c r="C13" s="813"/>
      <c r="D13" s="813"/>
      <c r="E13" s="813"/>
      <c r="F13" s="813"/>
      <c r="G13" s="42"/>
    </row>
    <row r="14" spans="1:7" ht="45.75" customHeight="1" x14ac:dyDescent="0.25">
      <c r="A14"/>
      <c r="B14" s="812" t="s">
        <v>189</v>
      </c>
      <c r="C14" s="812"/>
      <c r="D14" s="812"/>
      <c r="E14" s="812"/>
      <c r="F14" s="812"/>
      <c r="G14" s="42"/>
    </row>
    <row r="15" spans="1:7" ht="4.5" customHeight="1" x14ac:dyDescent="0.25">
      <c r="A15"/>
      <c r="B15" s="8"/>
      <c r="C15" s="8"/>
      <c r="D15" s="21"/>
      <c r="E15" s="43"/>
      <c r="F15" s="44"/>
      <c r="G15" s="42"/>
    </row>
    <row r="16" spans="1:7" ht="15" customHeight="1" x14ac:dyDescent="0.25">
      <c r="A16"/>
      <c r="B16" s="8"/>
      <c r="C16" s="321" t="s">
        <v>190</v>
      </c>
      <c r="D16" s="322" t="s">
        <v>191</v>
      </c>
      <c r="E16" s="322" t="s">
        <v>192</v>
      </c>
      <c r="F16" s="323" t="s">
        <v>193</v>
      </c>
      <c r="G16" s="42"/>
    </row>
    <row r="17" spans="1:7" ht="30" x14ac:dyDescent="0.25">
      <c r="A17"/>
      <c r="B17" s="324">
        <v>1</v>
      </c>
      <c r="C17" s="325" t="s">
        <v>129</v>
      </c>
      <c r="D17" s="326" t="s">
        <v>194</v>
      </c>
      <c r="E17" s="327">
        <v>1</v>
      </c>
      <c r="F17" s="328"/>
      <c r="G17" s="42"/>
    </row>
    <row r="18" spans="1:7" ht="30" customHeight="1" x14ac:dyDescent="0.25">
      <c r="A18"/>
      <c r="B18" s="809">
        <v>2</v>
      </c>
      <c r="C18" s="806" t="s">
        <v>134</v>
      </c>
      <c r="D18" s="326" t="s">
        <v>195</v>
      </c>
      <c r="E18" s="329"/>
      <c r="F18" s="328" t="s">
        <v>196</v>
      </c>
      <c r="G18" s="42"/>
    </row>
    <row r="19" spans="1:7" ht="30" x14ac:dyDescent="0.25">
      <c r="A19"/>
      <c r="B19" s="810"/>
      <c r="C19" s="807"/>
      <c r="D19" s="326" t="s">
        <v>197</v>
      </c>
      <c r="E19" s="327">
        <v>1</v>
      </c>
      <c r="F19" s="328"/>
      <c r="G19" s="42"/>
    </row>
    <row r="20" spans="1:7" ht="30" x14ac:dyDescent="0.25">
      <c r="A20"/>
      <c r="B20" s="810"/>
      <c r="C20" s="807"/>
      <c r="D20" s="326" t="s">
        <v>198</v>
      </c>
      <c r="E20" s="327">
        <v>1</v>
      </c>
      <c r="F20" s="328"/>
      <c r="G20" s="42"/>
    </row>
    <row r="21" spans="1:7" ht="30" x14ac:dyDescent="0.25">
      <c r="A21"/>
      <c r="B21" s="811"/>
      <c r="C21" s="808"/>
      <c r="D21" s="326" t="s">
        <v>199</v>
      </c>
      <c r="E21" s="327">
        <v>1</v>
      </c>
      <c r="F21" s="328" t="s">
        <v>200</v>
      </c>
      <c r="G21" s="42"/>
    </row>
    <row r="22" spans="1:7" ht="30" x14ac:dyDescent="0.25">
      <c r="A22"/>
      <c r="B22" s="22">
        <v>3</v>
      </c>
      <c r="C22" s="325" t="s">
        <v>141</v>
      </c>
      <c r="D22" s="326" t="s">
        <v>201</v>
      </c>
      <c r="E22" s="330">
        <v>0.9</v>
      </c>
      <c r="F22" s="328"/>
      <c r="G22" s="42"/>
    </row>
    <row r="23" spans="1:7" x14ac:dyDescent="0.25">
      <c r="A23"/>
      <c r="B23" s="809">
        <v>4</v>
      </c>
      <c r="C23" s="806" t="s">
        <v>152</v>
      </c>
      <c r="D23" s="331" t="s">
        <v>202</v>
      </c>
      <c r="E23" s="330">
        <v>0.9</v>
      </c>
      <c r="F23" s="328"/>
      <c r="G23" s="42"/>
    </row>
    <row r="24" spans="1:7" x14ac:dyDescent="0.25">
      <c r="A24"/>
      <c r="B24" s="811"/>
      <c r="C24" s="808"/>
      <c r="D24" s="326" t="s">
        <v>203</v>
      </c>
      <c r="E24" s="330">
        <v>0.9</v>
      </c>
      <c r="F24" s="328"/>
      <c r="G24" s="42"/>
    </row>
    <row r="25" spans="1:7" ht="30" x14ac:dyDescent="0.25">
      <c r="A25"/>
      <c r="B25" s="817" t="s">
        <v>204</v>
      </c>
      <c r="C25" s="814" t="s">
        <v>205</v>
      </c>
      <c r="D25" s="326" t="s">
        <v>206</v>
      </c>
      <c r="E25" s="330">
        <v>0.9</v>
      </c>
      <c r="F25" s="328"/>
      <c r="G25" s="42"/>
    </row>
    <row r="26" spans="1:7" x14ac:dyDescent="0.25">
      <c r="A26"/>
      <c r="B26" s="810"/>
      <c r="C26" s="815"/>
      <c r="D26" s="326" t="s">
        <v>207</v>
      </c>
      <c r="E26" s="330">
        <v>0.9</v>
      </c>
      <c r="F26" s="328"/>
      <c r="G26" s="42"/>
    </row>
    <row r="27" spans="1:7" ht="51" x14ac:dyDescent="0.25">
      <c r="A27"/>
      <c r="B27" s="810"/>
      <c r="C27" s="815"/>
      <c r="D27" s="326" t="s">
        <v>208</v>
      </c>
      <c r="E27" s="332"/>
      <c r="F27" s="328" t="s">
        <v>209</v>
      </c>
      <c r="G27" s="42"/>
    </row>
    <row r="28" spans="1:7" x14ac:dyDescent="0.25">
      <c r="A28"/>
      <c r="B28" s="810"/>
      <c r="C28" s="815"/>
      <c r="D28" s="326" t="s">
        <v>210</v>
      </c>
      <c r="E28" s="330">
        <v>1</v>
      </c>
      <c r="F28" s="328"/>
      <c r="G28" s="42"/>
    </row>
    <row r="29" spans="1:7" x14ac:dyDescent="0.25">
      <c r="A29"/>
      <c r="B29" s="811"/>
      <c r="C29" s="816"/>
      <c r="D29" s="326" t="s">
        <v>211</v>
      </c>
      <c r="E29" s="330">
        <v>0.95</v>
      </c>
      <c r="F29" s="328"/>
      <c r="G29" s="42"/>
    </row>
    <row r="30" spans="1:7" ht="45" x14ac:dyDescent="0.25">
      <c r="A30"/>
      <c r="B30" s="324">
        <v>7</v>
      </c>
      <c r="C30" s="333" t="s">
        <v>168</v>
      </c>
      <c r="D30" s="326" t="s">
        <v>212</v>
      </c>
      <c r="E30" s="330">
        <v>0.9</v>
      </c>
      <c r="F30" s="328"/>
      <c r="G30" s="42"/>
    </row>
    <row r="31" spans="1:7" ht="45" x14ac:dyDescent="0.25">
      <c r="A31"/>
      <c r="B31" s="324">
        <v>8</v>
      </c>
      <c r="C31" s="325" t="s">
        <v>177</v>
      </c>
      <c r="D31" s="326" t="s">
        <v>213</v>
      </c>
      <c r="E31" s="330">
        <v>0.9</v>
      </c>
      <c r="F31" s="328"/>
      <c r="G31" s="42"/>
    </row>
    <row r="32" spans="1:7" x14ac:dyDescent="0.25">
      <c r="A32"/>
      <c r="B32" s="325">
        <v>9</v>
      </c>
      <c r="C32" s="325" t="s">
        <v>180</v>
      </c>
      <c r="D32" s="326" t="s">
        <v>214</v>
      </c>
      <c r="E32" s="327">
        <v>0.9</v>
      </c>
      <c r="F32" s="328"/>
      <c r="G32" s="42"/>
    </row>
    <row r="33" spans="1:7" ht="38.25" x14ac:dyDescent="0.25">
      <c r="A33"/>
      <c r="B33" s="325">
        <v>10</v>
      </c>
      <c r="C33" s="325" t="s">
        <v>182</v>
      </c>
      <c r="D33" s="326" t="s">
        <v>215</v>
      </c>
      <c r="E33" s="329"/>
      <c r="F33" s="328" t="s">
        <v>216</v>
      </c>
      <c r="G33" s="42"/>
    </row>
    <row r="34" spans="1:7" ht="36.75" customHeight="1" x14ac:dyDescent="0.25">
      <c r="A34"/>
      <c r="B34" s="325">
        <v>11</v>
      </c>
      <c r="C34" s="812" t="s">
        <v>217</v>
      </c>
      <c r="D34" s="818"/>
      <c r="E34" s="329"/>
      <c r="F34" s="328" t="s">
        <v>218</v>
      </c>
      <c r="G34" s="42"/>
    </row>
    <row r="35" spans="1:7" x14ac:dyDescent="0.25">
      <c r="A35"/>
      <c r="B35" s="8"/>
      <c r="C35" s="8"/>
      <c r="D35" s="21"/>
      <c r="E35" s="43"/>
      <c r="F35" s="44"/>
      <c r="G35" s="42"/>
    </row>
    <row r="36" spans="1:7" x14ac:dyDescent="0.25">
      <c r="A36"/>
      <c r="B36" s="813" t="s">
        <v>219</v>
      </c>
      <c r="C36" s="813"/>
      <c r="D36" s="813"/>
      <c r="E36" s="813"/>
      <c r="F36" s="813"/>
      <c r="G36" s="42"/>
    </row>
    <row r="37" spans="1:7" x14ac:dyDescent="0.25">
      <c r="A37"/>
      <c r="B37" s="325"/>
      <c r="C37" s="321" t="s">
        <v>190</v>
      </c>
      <c r="D37" s="313" t="s">
        <v>191</v>
      </c>
      <c r="E37" s="803" t="s">
        <v>220</v>
      </c>
      <c r="F37" s="804"/>
      <c r="G37" s="42"/>
    </row>
    <row r="38" spans="1:7" ht="60" x14ac:dyDescent="0.25">
      <c r="A38"/>
      <c r="B38" s="325"/>
      <c r="C38" s="325" t="s">
        <v>157</v>
      </c>
      <c r="D38" s="334" t="s">
        <v>221</v>
      </c>
      <c r="E38" s="805" t="s">
        <v>222</v>
      </c>
      <c r="F38" s="805"/>
      <c r="G38" s="42"/>
    </row>
    <row r="39" spans="1:7" ht="45" x14ac:dyDescent="0.25">
      <c r="A39"/>
      <c r="B39" s="325"/>
      <c r="C39" s="325" t="s">
        <v>223</v>
      </c>
      <c r="D39" s="334" t="s">
        <v>224</v>
      </c>
      <c r="E39" s="805" t="s">
        <v>222</v>
      </c>
      <c r="F39" s="805"/>
      <c r="G39" s="42"/>
    </row>
    <row r="40" spans="1:7" ht="30.75" customHeight="1" x14ac:dyDescent="0.25">
      <c r="A40"/>
      <c r="B40" s="325"/>
      <c r="C40" s="333" t="s">
        <v>225</v>
      </c>
      <c r="D40" s="334" t="s">
        <v>226</v>
      </c>
      <c r="E40" s="805" t="s">
        <v>222</v>
      </c>
      <c r="F40" s="805"/>
      <c r="G40" s="42"/>
    </row>
    <row r="41" spans="1:7" ht="135" x14ac:dyDescent="0.25">
      <c r="A41"/>
      <c r="B41" s="325"/>
      <c r="C41" s="325" t="s">
        <v>227</v>
      </c>
      <c r="D41" s="334" t="s">
        <v>228</v>
      </c>
      <c r="E41" s="805" t="s">
        <v>222</v>
      </c>
      <c r="F41" s="805"/>
      <c r="G41" s="42"/>
    </row>
    <row r="42" spans="1:7" ht="5.25" customHeight="1" x14ac:dyDescent="0.25">
      <c r="A42"/>
      <c r="B42" s="8"/>
      <c r="C42" s="8"/>
      <c r="D42" s="21"/>
      <c r="E42" s="43"/>
      <c r="F42" s="43"/>
      <c r="G42" s="42"/>
    </row>
  </sheetData>
  <mergeCells count="18">
    <mergeCell ref="B36:F36"/>
    <mergeCell ref="C23:C24"/>
    <mergeCell ref="B23:B24"/>
    <mergeCell ref="C25:C29"/>
    <mergeCell ref="B25:B29"/>
    <mergeCell ref="C34:D34"/>
    <mergeCell ref="C18:C21"/>
    <mergeCell ref="B18:B21"/>
    <mergeCell ref="B1:G1"/>
    <mergeCell ref="B2:G2"/>
    <mergeCell ref="B14:F14"/>
    <mergeCell ref="B13:F13"/>
    <mergeCell ref="B12:F12"/>
    <mergeCell ref="E37:F37"/>
    <mergeCell ref="E38:F38"/>
    <mergeCell ref="E39:F39"/>
    <mergeCell ref="E40:F40"/>
    <mergeCell ref="E41:F41"/>
  </mergeCells>
  <pageMargins left="0.7" right="0.7" top="0.75" bottom="0.75" header="0.3" footer="0.3"/>
  <pageSetup scale="71" fitToHeight="0" orientation="landscape" r:id="rId1"/>
  <rowBreaks count="1" manualBreakCount="1">
    <brk id="2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558"/>
  <sheetViews>
    <sheetView showGridLines="0" workbookViewId="0">
      <selection activeCell="A6" sqref="A6:E6"/>
    </sheetView>
  </sheetViews>
  <sheetFormatPr baseColWidth="10" defaultColWidth="11.42578125" defaultRowHeight="12.75" x14ac:dyDescent="0.25"/>
  <cols>
    <col min="1" max="1" width="13.28515625" style="587" customWidth="1"/>
    <col min="2" max="2" width="16.28515625" style="587" customWidth="1"/>
    <col min="3" max="3" width="13.7109375" style="586" customWidth="1"/>
    <col min="4" max="4" width="20.42578125" style="586" customWidth="1"/>
    <col min="5" max="5" width="36.5703125" style="586" customWidth="1"/>
    <col min="6" max="6" width="20.7109375" style="586" customWidth="1"/>
    <col min="7" max="7" width="22.85546875" style="586" customWidth="1"/>
    <col min="8" max="8" width="6.28515625" style="588" customWidth="1"/>
    <col min="9" max="10" width="6.28515625" style="587" customWidth="1"/>
    <col min="11" max="11" width="29.140625" style="589" customWidth="1"/>
    <col min="12" max="12" width="8" style="590" customWidth="1"/>
    <col min="13" max="13" width="7.28515625" style="591" customWidth="1"/>
    <col min="14" max="14" width="21.140625" style="587" customWidth="1"/>
    <col min="15" max="15" width="14.85546875" style="586" customWidth="1"/>
    <col min="16" max="16" width="19.7109375" style="591" customWidth="1"/>
    <col min="17" max="17" width="20.5703125" style="591" customWidth="1"/>
    <col min="18" max="18" width="14" style="591" customWidth="1"/>
    <col min="19" max="19" width="8.85546875" style="592" customWidth="1"/>
    <col min="20" max="16384" width="11.42578125" style="586"/>
  </cols>
  <sheetData>
    <row r="1" spans="1:19" ht="41.25" customHeight="1" x14ac:dyDescent="0.25">
      <c r="A1" s="824"/>
      <c r="B1" s="825"/>
      <c r="C1" s="925" t="s">
        <v>2303</v>
      </c>
      <c r="D1" s="926"/>
      <c r="E1" s="926"/>
      <c r="F1" s="926"/>
      <c r="G1" s="926"/>
      <c r="H1" s="926"/>
      <c r="I1" s="926"/>
      <c r="J1" s="926"/>
      <c r="K1" s="926"/>
      <c r="L1" s="926"/>
      <c r="M1" s="926"/>
      <c r="N1" s="926"/>
      <c r="O1" s="926"/>
      <c r="P1" s="926"/>
      <c r="Q1" s="926"/>
      <c r="R1" s="926"/>
      <c r="S1" s="927"/>
    </row>
    <row r="2" spans="1:19" ht="41.25" customHeight="1" thickBot="1" x14ac:dyDescent="0.3">
      <c r="A2" s="826"/>
      <c r="B2" s="827"/>
      <c r="C2" s="928" t="s">
        <v>3976</v>
      </c>
      <c r="D2" s="929"/>
      <c r="E2" s="929"/>
      <c r="F2" s="929"/>
      <c r="G2" s="929"/>
      <c r="H2" s="929"/>
      <c r="I2" s="929"/>
      <c r="J2" s="929"/>
      <c r="K2" s="929"/>
      <c r="L2" s="929"/>
      <c r="M2" s="929"/>
      <c r="N2" s="929"/>
      <c r="O2" s="929"/>
      <c r="P2" s="929"/>
      <c r="Q2" s="929"/>
      <c r="R2" s="929"/>
      <c r="S2" s="930"/>
    </row>
    <row r="4" spans="1:19" s="591" customFormat="1" ht="39" customHeight="1" x14ac:dyDescent="0.25">
      <c r="A4" s="828" t="s">
        <v>2304</v>
      </c>
      <c r="B4" s="828"/>
      <c r="C4" s="828" t="s">
        <v>2305</v>
      </c>
      <c r="D4" s="828" t="s">
        <v>2306</v>
      </c>
      <c r="E4" s="828"/>
      <c r="F4" s="828"/>
      <c r="G4" s="828" t="s">
        <v>2307</v>
      </c>
      <c r="H4" s="829" t="s">
        <v>2308</v>
      </c>
      <c r="I4" s="829" t="s">
        <v>2309</v>
      </c>
      <c r="J4" s="829" t="s">
        <v>2310</v>
      </c>
      <c r="K4" s="828" t="s">
        <v>2311</v>
      </c>
      <c r="L4" s="829" t="s">
        <v>2312</v>
      </c>
      <c r="M4" s="829" t="s">
        <v>2313</v>
      </c>
      <c r="N4" s="828" t="s">
        <v>2314</v>
      </c>
      <c r="O4" s="828" t="s">
        <v>2315</v>
      </c>
      <c r="P4" s="828" t="s">
        <v>2316</v>
      </c>
      <c r="Q4" s="828"/>
      <c r="R4" s="828" t="s">
        <v>2317</v>
      </c>
      <c r="S4" s="831" t="s">
        <v>2318</v>
      </c>
    </row>
    <row r="5" spans="1:19" s="591" customFormat="1" ht="67.5" customHeight="1" x14ac:dyDescent="0.25">
      <c r="A5" s="593" t="s">
        <v>2319</v>
      </c>
      <c r="B5" s="593" t="s">
        <v>2320</v>
      </c>
      <c r="C5" s="828"/>
      <c r="D5" s="594" t="s">
        <v>2321</v>
      </c>
      <c r="E5" s="594" t="s">
        <v>2322</v>
      </c>
      <c r="F5" s="594" t="s">
        <v>2323</v>
      </c>
      <c r="G5" s="828"/>
      <c r="H5" s="829"/>
      <c r="I5" s="829"/>
      <c r="J5" s="829"/>
      <c r="K5" s="828"/>
      <c r="L5" s="829"/>
      <c r="M5" s="829"/>
      <c r="N5" s="828"/>
      <c r="O5" s="828"/>
      <c r="P5" s="593" t="s">
        <v>2324</v>
      </c>
      <c r="Q5" s="593" t="s">
        <v>2325</v>
      </c>
      <c r="R5" s="828"/>
      <c r="S5" s="831"/>
    </row>
    <row r="6" spans="1:19" ht="33" customHeight="1" x14ac:dyDescent="0.25">
      <c r="A6" s="832" t="s">
        <v>2326</v>
      </c>
      <c r="B6" s="832"/>
      <c r="C6" s="832"/>
      <c r="D6" s="832"/>
      <c r="E6" s="832"/>
      <c r="F6" s="832" t="s">
        <v>3384</v>
      </c>
      <c r="G6" s="832"/>
      <c r="H6" s="832"/>
      <c r="I6" s="832"/>
      <c r="J6" s="832"/>
      <c r="K6" s="832"/>
      <c r="L6" s="832"/>
      <c r="M6" s="832"/>
      <c r="N6" s="832"/>
      <c r="O6" s="832"/>
      <c r="P6" s="832"/>
      <c r="Q6" s="832"/>
      <c r="R6" s="832"/>
      <c r="S6" s="832"/>
    </row>
    <row r="7" spans="1:19" ht="53.25" customHeight="1" x14ac:dyDescent="0.25">
      <c r="A7" s="830" t="s">
        <v>666</v>
      </c>
      <c r="B7" s="830" t="s">
        <v>2332</v>
      </c>
      <c r="C7" s="830" t="s">
        <v>2333</v>
      </c>
      <c r="D7" s="830" t="s">
        <v>2334</v>
      </c>
      <c r="E7" s="830" t="s">
        <v>2335</v>
      </c>
      <c r="F7" s="830" t="s">
        <v>2336</v>
      </c>
      <c r="G7" s="830" t="s">
        <v>2337</v>
      </c>
      <c r="H7" s="861" t="s">
        <v>2327</v>
      </c>
      <c r="I7" s="861" t="s">
        <v>2328</v>
      </c>
      <c r="J7" s="861" t="s">
        <v>2329</v>
      </c>
      <c r="K7" s="563" t="s">
        <v>2338</v>
      </c>
      <c r="L7" s="861" t="s">
        <v>2330</v>
      </c>
      <c r="M7" s="861" t="s">
        <v>2331</v>
      </c>
      <c r="N7" s="540"/>
      <c r="O7" s="540"/>
      <c r="P7" s="540"/>
      <c r="Q7" s="540"/>
      <c r="R7" s="540"/>
      <c r="S7" s="516"/>
    </row>
    <row r="8" spans="1:19" ht="76.5" x14ac:dyDescent="0.25">
      <c r="A8" s="830"/>
      <c r="B8" s="830"/>
      <c r="C8" s="830"/>
      <c r="D8" s="830"/>
      <c r="E8" s="830"/>
      <c r="F8" s="830"/>
      <c r="G8" s="830"/>
      <c r="H8" s="861"/>
      <c r="I8" s="861"/>
      <c r="J8" s="861"/>
      <c r="K8" s="563" t="s">
        <v>3385</v>
      </c>
      <c r="L8" s="861"/>
      <c r="M8" s="861"/>
      <c r="N8" s="540" t="s">
        <v>3386</v>
      </c>
      <c r="O8" s="540" t="s">
        <v>2339</v>
      </c>
      <c r="P8" s="540" t="s">
        <v>3387</v>
      </c>
      <c r="Q8" s="540" t="s">
        <v>3388</v>
      </c>
      <c r="R8" s="540" t="s">
        <v>2340</v>
      </c>
      <c r="S8" s="516">
        <v>1</v>
      </c>
    </row>
    <row r="9" spans="1:19" ht="58.5" customHeight="1" x14ac:dyDescent="0.25">
      <c r="A9" s="830"/>
      <c r="B9" s="830"/>
      <c r="C9" s="830"/>
      <c r="D9" s="830" t="s">
        <v>3389</v>
      </c>
      <c r="E9" s="830" t="s">
        <v>3390</v>
      </c>
      <c r="F9" s="830" t="s">
        <v>3391</v>
      </c>
      <c r="G9" s="830"/>
      <c r="H9" s="861"/>
      <c r="I9" s="861"/>
      <c r="J9" s="861"/>
      <c r="K9" s="563" t="str">
        <f>'[1]AR-FSE.19'!B22</f>
        <v>Listados de inconsistencias</v>
      </c>
      <c r="L9" s="861"/>
      <c r="M9" s="861"/>
      <c r="N9" s="830"/>
      <c r="O9" s="830"/>
      <c r="P9" s="830"/>
      <c r="Q9" s="830"/>
      <c r="R9" s="830"/>
      <c r="S9" s="884"/>
    </row>
    <row r="10" spans="1:19" ht="55.5" customHeight="1" x14ac:dyDescent="0.25">
      <c r="A10" s="830"/>
      <c r="B10" s="830"/>
      <c r="C10" s="830"/>
      <c r="D10" s="830"/>
      <c r="E10" s="830"/>
      <c r="F10" s="830"/>
      <c r="G10" s="830"/>
      <c r="H10" s="861"/>
      <c r="I10" s="861"/>
      <c r="J10" s="861"/>
      <c r="K10" s="563" t="str">
        <f>'[1]AR-FSE.19'!B23</f>
        <v>Corrección de la información de Admisiones y Registro Académico</v>
      </c>
      <c r="L10" s="861"/>
      <c r="M10" s="861"/>
      <c r="N10" s="830"/>
      <c r="O10" s="830"/>
      <c r="P10" s="830"/>
      <c r="Q10" s="830"/>
      <c r="R10" s="830"/>
      <c r="S10" s="884"/>
    </row>
    <row r="11" spans="1:19" x14ac:dyDescent="0.25">
      <c r="A11" s="595"/>
      <c r="B11" s="595"/>
      <c r="C11" s="595"/>
      <c r="D11" s="595"/>
      <c r="E11" s="595"/>
      <c r="F11" s="595"/>
      <c r="G11" s="595"/>
      <c r="H11" s="596"/>
      <c r="I11" s="596"/>
      <c r="J11" s="596"/>
      <c r="K11" s="597"/>
      <c r="L11" s="596"/>
      <c r="M11" s="596"/>
      <c r="N11" s="595"/>
      <c r="O11" s="595"/>
      <c r="P11" s="595"/>
      <c r="Q11" s="595"/>
      <c r="R11" s="595"/>
      <c r="S11" s="598"/>
    </row>
    <row r="12" spans="1:19" ht="32.25" customHeight="1" x14ac:dyDescent="0.25">
      <c r="A12" s="832" t="s">
        <v>2341</v>
      </c>
      <c r="B12" s="832"/>
      <c r="C12" s="832"/>
      <c r="D12" s="832"/>
      <c r="E12" s="832"/>
      <c r="F12" s="832"/>
      <c r="G12" s="832" t="s">
        <v>3392</v>
      </c>
      <c r="H12" s="832"/>
      <c r="I12" s="832"/>
      <c r="J12" s="832"/>
      <c r="K12" s="832"/>
      <c r="L12" s="832"/>
      <c r="M12" s="832"/>
      <c r="N12" s="832"/>
      <c r="O12" s="832"/>
      <c r="P12" s="832"/>
      <c r="Q12" s="832"/>
      <c r="R12" s="832"/>
      <c r="S12" s="832"/>
    </row>
    <row r="13" spans="1:19" ht="114.75" customHeight="1" x14ac:dyDescent="0.25">
      <c r="A13" s="931" t="s">
        <v>822</v>
      </c>
      <c r="B13" s="931" t="s">
        <v>2346</v>
      </c>
      <c r="C13" s="931" t="s">
        <v>2347</v>
      </c>
      <c r="D13" s="568" t="s">
        <v>2348</v>
      </c>
      <c r="E13" s="511" t="s">
        <v>2349</v>
      </c>
      <c r="F13" s="512"/>
      <c r="G13" s="568"/>
      <c r="H13" s="932" t="s">
        <v>2327</v>
      </c>
      <c r="I13" s="932" t="s">
        <v>2343</v>
      </c>
      <c r="J13" s="932" t="s">
        <v>2329</v>
      </c>
      <c r="K13" s="563" t="s">
        <v>3393</v>
      </c>
      <c r="L13" s="932" t="s">
        <v>2350</v>
      </c>
      <c r="M13" s="932" t="s">
        <v>2344</v>
      </c>
      <c r="N13" s="532" t="s">
        <v>826</v>
      </c>
      <c r="O13" s="532" t="s">
        <v>3394</v>
      </c>
      <c r="P13" s="599">
        <v>44378</v>
      </c>
      <c r="Q13" s="599">
        <v>44743</v>
      </c>
      <c r="R13" s="532" t="s">
        <v>3395</v>
      </c>
      <c r="S13" s="522">
        <v>1</v>
      </c>
    </row>
    <row r="14" spans="1:19" ht="200.25" customHeight="1" x14ac:dyDescent="0.25">
      <c r="A14" s="931"/>
      <c r="B14" s="931"/>
      <c r="C14" s="931"/>
      <c r="D14" s="568" t="s">
        <v>2351</v>
      </c>
      <c r="E14" s="513" t="s">
        <v>2352</v>
      </c>
      <c r="F14" s="568" t="s">
        <v>2353</v>
      </c>
      <c r="G14" s="568"/>
      <c r="H14" s="932"/>
      <c r="I14" s="932"/>
      <c r="J14" s="932"/>
      <c r="K14" s="563" t="s">
        <v>3396</v>
      </c>
      <c r="L14" s="932"/>
      <c r="M14" s="932"/>
      <c r="N14" s="532" t="s">
        <v>833</v>
      </c>
      <c r="O14" s="532" t="s">
        <v>3394</v>
      </c>
      <c r="P14" s="599">
        <v>44378</v>
      </c>
      <c r="Q14" s="599">
        <v>44743</v>
      </c>
      <c r="R14" s="532" t="s">
        <v>3397</v>
      </c>
      <c r="S14" s="522">
        <v>1</v>
      </c>
    </row>
    <row r="17" spans="1:19" ht="34.5" customHeight="1" x14ac:dyDescent="0.25">
      <c r="A17" s="832" t="s">
        <v>3398</v>
      </c>
      <c r="B17" s="832"/>
      <c r="C17" s="832"/>
      <c r="D17" s="832"/>
      <c r="E17" s="832"/>
      <c r="F17" s="832" t="s">
        <v>3399</v>
      </c>
      <c r="G17" s="832"/>
      <c r="H17" s="832"/>
      <c r="I17" s="832"/>
      <c r="J17" s="832"/>
      <c r="K17" s="832"/>
      <c r="L17" s="832"/>
      <c r="M17" s="832"/>
      <c r="N17" s="832"/>
      <c r="O17" s="832"/>
      <c r="P17" s="832"/>
      <c r="Q17" s="832"/>
      <c r="R17" s="832"/>
      <c r="S17" s="832"/>
    </row>
    <row r="18" spans="1:19" ht="76.5" customHeight="1" x14ac:dyDescent="0.25">
      <c r="A18" s="820" t="s">
        <v>1043</v>
      </c>
      <c r="B18" s="820" t="s">
        <v>2355</v>
      </c>
      <c r="C18" s="820" t="s">
        <v>3400</v>
      </c>
      <c r="D18" s="539" t="s">
        <v>2356</v>
      </c>
      <c r="E18" s="539" t="s">
        <v>2357</v>
      </c>
      <c r="F18" s="539"/>
      <c r="G18" s="820" t="s">
        <v>3401</v>
      </c>
      <c r="H18" s="821" t="s">
        <v>2327</v>
      </c>
      <c r="I18" s="821" t="s">
        <v>2343</v>
      </c>
      <c r="J18" s="821" t="s">
        <v>2345</v>
      </c>
      <c r="K18" s="352" t="s">
        <v>3402</v>
      </c>
      <c r="L18" s="821" t="s">
        <v>2358</v>
      </c>
      <c r="M18" s="821" t="s">
        <v>2359</v>
      </c>
      <c r="N18" s="820"/>
      <c r="O18" s="820"/>
      <c r="P18" s="820"/>
      <c r="Q18" s="820"/>
      <c r="R18" s="820"/>
      <c r="S18" s="819"/>
    </row>
    <row r="19" spans="1:19" ht="77.25" customHeight="1" x14ac:dyDescent="0.25">
      <c r="A19" s="820"/>
      <c r="B19" s="820"/>
      <c r="C19" s="820"/>
      <c r="D19" s="539" t="s">
        <v>2360</v>
      </c>
      <c r="E19" s="539"/>
      <c r="F19" s="539"/>
      <c r="G19" s="820"/>
      <c r="H19" s="821"/>
      <c r="I19" s="821"/>
      <c r="J19" s="821"/>
      <c r="K19" s="352" t="s">
        <v>3403</v>
      </c>
      <c r="L19" s="821"/>
      <c r="M19" s="821"/>
      <c r="N19" s="820"/>
      <c r="O19" s="820"/>
      <c r="P19" s="820"/>
      <c r="Q19" s="820"/>
      <c r="R19" s="820"/>
      <c r="S19" s="819"/>
    </row>
    <row r="20" spans="1:19" ht="63.75" x14ac:dyDescent="0.25">
      <c r="A20" s="820"/>
      <c r="B20" s="820"/>
      <c r="C20" s="820"/>
      <c r="D20" s="820" t="s">
        <v>3404</v>
      </c>
      <c r="E20" s="933" t="s">
        <v>2361</v>
      </c>
      <c r="F20" s="820" t="s">
        <v>2362</v>
      </c>
      <c r="G20" s="820"/>
      <c r="H20" s="821"/>
      <c r="I20" s="821"/>
      <c r="J20" s="821"/>
      <c r="K20" s="934" t="s">
        <v>3405</v>
      </c>
      <c r="L20" s="821"/>
      <c r="M20" s="821"/>
      <c r="N20" s="539" t="s">
        <v>3406</v>
      </c>
      <c r="O20" s="539" t="s">
        <v>3407</v>
      </c>
      <c r="P20" s="565" t="s">
        <v>3408</v>
      </c>
      <c r="Q20" s="539" t="s">
        <v>3409</v>
      </c>
      <c r="R20" s="539" t="s">
        <v>3410</v>
      </c>
      <c r="S20" s="521">
        <v>1</v>
      </c>
    </row>
    <row r="21" spans="1:19" ht="102" x14ac:dyDescent="0.25">
      <c r="A21" s="820"/>
      <c r="B21" s="820"/>
      <c r="C21" s="820"/>
      <c r="D21" s="820"/>
      <c r="E21" s="933"/>
      <c r="F21" s="820"/>
      <c r="G21" s="820"/>
      <c r="H21" s="821"/>
      <c r="I21" s="821"/>
      <c r="J21" s="821"/>
      <c r="K21" s="934"/>
      <c r="L21" s="821"/>
      <c r="M21" s="821"/>
      <c r="N21" s="539" t="s">
        <v>2363</v>
      </c>
      <c r="O21" s="539" t="s">
        <v>2364</v>
      </c>
      <c r="P21" s="565" t="s">
        <v>3408</v>
      </c>
      <c r="Q21" s="539" t="s">
        <v>3409</v>
      </c>
      <c r="R21" s="539" t="s">
        <v>3411</v>
      </c>
      <c r="S21" s="600">
        <v>1</v>
      </c>
    </row>
    <row r="22" spans="1:19" ht="89.25" x14ac:dyDescent="0.25">
      <c r="A22" s="820"/>
      <c r="B22" s="820"/>
      <c r="C22" s="820"/>
      <c r="D22" s="820"/>
      <c r="E22" s="820" t="s">
        <v>2365</v>
      </c>
      <c r="F22" s="820"/>
      <c r="G22" s="820"/>
      <c r="H22" s="821"/>
      <c r="I22" s="821"/>
      <c r="J22" s="821"/>
      <c r="K22" s="352" t="s">
        <v>3412</v>
      </c>
      <c r="L22" s="821"/>
      <c r="M22" s="821"/>
      <c r="N22" s="539" t="s">
        <v>2366</v>
      </c>
      <c r="O22" s="539" t="s">
        <v>3413</v>
      </c>
      <c r="P22" s="565" t="s">
        <v>3408</v>
      </c>
      <c r="Q22" s="539" t="s">
        <v>3409</v>
      </c>
      <c r="R22" s="539" t="s">
        <v>2367</v>
      </c>
      <c r="S22" s="521">
        <v>5</v>
      </c>
    </row>
    <row r="23" spans="1:19" ht="99.75" customHeight="1" x14ac:dyDescent="0.25">
      <c r="A23" s="820"/>
      <c r="B23" s="820"/>
      <c r="C23" s="820"/>
      <c r="D23" s="820"/>
      <c r="E23" s="820"/>
      <c r="F23" s="820"/>
      <c r="G23" s="820"/>
      <c r="H23" s="821"/>
      <c r="I23" s="821"/>
      <c r="J23" s="821"/>
      <c r="K23" s="352" t="s">
        <v>2368</v>
      </c>
      <c r="L23" s="821"/>
      <c r="M23" s="821"/>
      <c r="N23" s="539"/>
      <c r="O23" s="539"/>
      <c r="P23" s="539"/>
      <c r="Q23" s="539"/>
      <c r="R23" s="539"/>
      <c r="S23" s="521"/>
    </row>
    <row r="24" spans="1:19" ht="111" customHeight="1" x14ac:dyDescent="0.25">
      <c r="A24" s="820"/>
      <c r="B24" s="820"/>
      <c r="C24" s="820"/>
      <c r="D24" s="820" t="s">
        <v>2369</v>
      </c>
      <c r="E24" s="820" t="s">
        <v>3414</v>
      </c>
      <c r="F24" s="820"/>
      <c r="G24" s="820"/>
      <c r="H24" s="821"/>
      <c r="I24" s="821"/>
      <c r="J24" s="821"/>
      <c r="K24" s="352" t="s">
        <v>2370</v>
      </c>
      <c r="L24" s="821"/>
      <c r="M24" s="821"/>
      <c r="N24" s="539"/>
      <c r="O24" s="514"/>
      <c r="P24" s="509"/>
      <c r="Q24" s="509"/>
      <c r="R24" s="539"/>
      <c r="S24" s="521"/>
    </row>
    <row r="25" spans="1:19" ht="111.75" customHeight="1" x14ac:dyDescent="0.25">
      <c r="A25" s="820"/>
      <c r="B25" s="820"/>
      <c r="C25" s="820"/>
      <c r="D25" s="820"/>
      <c r="E25" s="820"/>
      <c r="F25" s="820"/>
      <c r="G25" s="820"/>
      <c r="H25" s="821"/>
      <c r="I25" s="821"/>
      <c r="J25" s="821"/>
      <c r="K25" s="352" t="s">
        <v>2371</v>
      </c>
      <c r="L25" s="821"/>
      <c r="M25" s="821"/>
      <c r="N25" s="539" t="s">
        <v>3415</v>
      </c>
      <c r="O25" s="539" t="s">
        <v>3416</v>
      </c>
      <c r="P25" s="565" t="s">
        <v>3408</v>
      </c>
      <c r="Q25" s="539" t="s">
        <v>3409</v>
      </c>
      <c r="R25" s="539" t="s">
        <v>3417</v>
      </c>
      <c r="S25" s="600">
        <v>1</v>
      </c>
    </row>
    <row r="26" spans="1:19" ht="127.5" x14ac:dyDescent="0.25">
      <c r="A26" s="820"/>
      <c r="B26" s="820"/>
      <c r="C26" s="820"/>
      <c r="D26" s="539" t="s">
        <v>2372</v>
      </c>
      <c r="E26" s="539" t="s">
        <v>2373</v>
      </c>
      <c r="F26" s="539"/>
      <c r="G26" s="820"/>
      <c r="H26" s="821"/>
      <c r="I26" s="821"/>
      <c r="J26" s="821"/>
      <c r="K26" s="352" t="s">
        <v>2374</v>
      </c>
      <c r="L26" s="821"/>
      <c r="M26" s="821"/>
      <c r="N26" s="539" t="s">
        <v>2375</v>
      </c>
      <c r="O26" s="539" t="s">
        <v>3418</v>
      </c>
      <c r="P26" s="565" t="s">
        <v>3408</v>
      </c>
      <c r="Q26" s="539" t="s">
        <v>3409</v>
      </c>
      <c r="R26" s="566" t="s">
        <v>3419</v>
      </c>
      <c r="S26" s="521" t="s">
        <v>2376</v>
      </c>
    </row>
    <row r="27" spans="1:19" ht="127.5" x14ac:dyDescent="0.25">
      <c r="A27" s="820"/>
      <c r="B27" s="820"/>
      <c r="C27" s="820"/>
      <c r="D27" s="820" t="s">
        <v>3420</v>
      </c>
      <c r="E27" s="820" t="s">
        <v>2377</v>
      </c>
      <c r="F27" s="820" t="s">
        <v>3421</v>
      </c>
      <c r="G27" s="820"/>
      <c r="H27" s="821"/>
      <c r="I27" s="821"/>
      <c r="J27" s="821"/>
      <c r="K27" s="934" t="s">
        <v>3422</v>
      </c>
      <c r="L27" s="821"/>
      <c r="M27" s="821"/>
      <c r="N27" s="539" t="s">
        <v>3423</v>
      </c>
      <c r="O27" s="539" t="s">
        <v>3424</v>
      </c>
      <c r="P27" s="565" t="s">
        <v>3408</v>
      </c>
      <c r="Q27" s="539" t="s">
        <v>3409</v>
      </c>
      <c r="R27" s="539" t="s">
        <v>2378</v>
      </c>
      <c r="S27" s="521" t="s">
        <v>2379</v>
      </c>
    </row>
    <row r="28" spans="1:19" ht="76.5" x14ac:dyDescent="0.25">
      <c r="A28" s="820"/>
      <c r="B28" s="820"/>
      <c r="C28" s="820"/>
      <c r="D28" s="820"/>
      <c r="E28" s="820"/>
      <c r="F28" s="820"/>
      <c r="G28" s="820"/>
      <c r="H28" s="821"/>
      <c r="I28" s="821"/>
      <c r="J28" s="821"/>
      <c r="K28" s="934"/>
      <c r="L28" s="821"/>
      <c r="M28" s="821"/>
      <c r="N28" s="539" t="s">
        <v>3425</v>
      </c>
      <c r="O28" s="539" t="s">
        <v>3424</v>
      </c>
      <c r="P28" s="565" t="s">
        <v>3408</v>
      </c>
      <c r="Q28" s="539" t="s">
        <v>3409</v>
      </c>
      <c r="R28" s="539" t="s">
        <v>2378</v>
      </c>
      <c r="S28" s="521" t="s">
        <v>2380</v>
      </c>
    </row>
    <row r="29" spans="1:19" ht="76.5" x14ac:dyDescent="0.25">
      <c r="A29" s="820"/>
      <c r="B29" s="820"/>
      <c r="C29" s="820"/>
      <c r="D29" s="539" t="s">
        <v>2381</v>
      </c>
      <c r="E29" s="539" t="s">
        <v>2377</v>
      </c>
      <c r="F29" s="539"/>
      <c r="G29" s="820"/>
      <c r="H29" s="821"/>
      <c r="I29" s="821"/>
      <c r="J29" s="821"/>
      <c r="K29" s="352" t="s">
        <v>1286</v>
      </c>
      <c r="L29" s="821"/>
      <c r="M29" s="821"/>
      <c r="N29" s="539" t="s">
        <v>3426</v>
      </c>
      <c r="O29" s="539" t="s">
        <v>3427</v>
      </c>
      <c r="P29" s="565" t="s">
        <v>3408</v>
      </c>
      <c r="Q29" s="539" t="s">
        <v>3409</v>
      </c>
      <c r="R29" s="539" t="s">
        <v>2367</v>
      </c>
      <c r="S29" s="521">
        <v>1</v>
      </c>
    </row>
    <row r="30" spans="1:19" ht="76.5" x14ac:dyDescent="0.25">
      <c r="A30" s="820" t="s">
        <v>1111</v>
      </c>
      <c r="B30" s="820" t="s">
        <v>2385</v>
      </c>
      <c r="C30" s="820" t="s">
        <v>3428</v>
      </c>
      <c r="D30" s="820" t="s">
        <v>2386</v>
      </c>
      <c r="E30" s="820" t="s">
        <v>2387</v>
      </c>
      <c r="F30" s="820" t="s">
        <v>2388</v>
      </c>
      <c r="G30" s="820" t="s">
        <v>2389</v>
      </c>
      <c r="H30" s="821" t="s">
        <v>2327</v>
      </c>
      <c r="I30" s="821" t="s">
        <v>2390</v>
      </c>
      <c r="J30" s="821" t="s">
        <v>2391</v>
      </c>
      <c r="K30" s="352" t="s">
        <v>2392</v>
      </c>
      <c r="L30" s="821" t="s">
        <v>2393</v>
      </c>
      <c r="M30" s="821" t="s">
        <v>2394</v>
      </c>
      <c r="N30" s="539" t="s">
        <v>3429</v>
      </c>
      <c r="O30" s="539" t="s">
        <v>2395</v>
      </c>
      <c r="P30" s="565" t="s">
        <v>3408</v>
      </c>
      <c r="Q30" s="539" t="s">
        <v>3409</v>
      </c>
      <c r="R30" s="539" t="s">
        <v>2396</v>
      </c>
      <c r="S30" s="600">
        <v>1</v>
      </c>
    </row>
    <row r="31" spans="1:19" ht="78" customHeight="1" x14ac:dyDescent="0.25">
      <c r="A31" s="820"/>
      <c r="B31" s="820"/>
      <c r="C31" s="820"/>
      <c r="D31" s="820"/>
      <c r="E31" s="820"/>
      <c r="F31" s="820"/>
      <c r="G31" s="820"/>
      <c r="H31" s="821"/>
      <c r="I31" s="821"/>
      <c r="J31" s="821"/>
      <c r="K31" s="352" t="s">
        <v>2397</v>
      </c>
      <c r="L31" s="821"/>
      <c r="M31" s="821"/>
      <c r="N31" s="509"/>
      <c r="O31" s="514"/>
      <c r="P31" s="567"/>
      <c r="Q31" s="567"/>
      <c r="R31" s="567"/>
      <c r="S31" s="600"/>
    </row>
    <row r="32" spans="1:19" ht="54" customHeight="1" x14ac:dyDescent="0.25">
      <c r="A32" s="820"/>
      <c r="B32" s="820"/>
      <c r="C32" s="820"/>
      <c r="D32" s="820"/>
      <c r="E32" s="820"/>
      <c r="F32" s="820"/>
      <c r="G32" s="820"/>
      <c r="H32" s="821"/>
      <c r="I32" s="821"/>
      <c r="J32" s="821"/>
      <c r="K32" s="352" t="s">
        <v>3430</v>
      </c>
      <c r="L32" s="821"/>
      <c r="M32" s="821"/>
      <c r="N32" s="820" t="s">
        <v>3431</v>
      </c>
      <c r="O32" s="820" t="s">
        <v>3432</v>
      </c>
      <c r="P32" s="820" t="s">
        <v>3408</v>
      </c>
      <c r="Q32" s="820" t="s">
        <v>3409</v>
      </c>
      <c r="R32" s="820" t="s">
        <v>2398</v>
      </c>
      <c r="S32" s="819" t="s">
        <v>2399</v>
      </c>
    </row>
    <row r="33" spans="1:19" ht="72.75" customHeight="1" x14ac:dyDescent="0.25">
      <c r="A33" s="820"/>
      <c r="B33" s="820"/>
      <c r="C33" s="820"/>
      <c r="D33" s="820"/>
      <c r="E33" s="820"/>
      <c r="F33" s="820"/>
      <c r="G33" s="820"/>
      <c r="H33" s="821"/>
      <c r="I33" s="821"/>
      <c r="J33" s="821"/>
      <c r="K33" s="352" t="s">
        <v>2400</v>
      </c>
      <c r="L33" s="821"/>
      <c r="M33" s="821"/>
      <c r="N33" s="820"/>
      <c r="O33" s="820"/>
      <c r="P33" s="820"/>
      <c r="Q33" s="820"/>
      <c r="R33" s="820"/>
      <c r="S33" s="819"/>
    </row>
    <row r="34" spans="1:19" ht="63.75" x14ac:dyDescent="0.25">
      <c r="A34" s="820" t="s">
        <v>1126</v>
      </c>
      <c r="B34" s="820" t="s">
        <v>3433</v>
      </c>
      <c r="C34" s="820" t="s">
        <v>3434</v>
      </c>
      <c r="D34" s="539" t="s">
        <v>2401</v>
      </c>
      <c r="E34" s="539" t="s">
        <v>3435</v>
      </c>
      <c r="F34" s="509"/>
      <c r="G34" s="820" t="s">
        <v>2402</v>
      </c>
      <c r="H34" s="821" t="s">
        <v>2342</v>
      </c>
      <c r="I34" s="821" t="s">
        <v>2328</v>
      </c>
      <c r="J34" s="821" t="s">
        <v>2382</v>
      </c>
      <c r="K34" s="352" t="s">
        <v>3436</v>
      </c>
      <c r="L34" s="821" t="s">
        <v>2393</v>
      </c>
      <c r="M34" s="821" t="s">
        <v>2403</v>
      </c>
      <c r="N34" s="820" t="s">
        <v>3437</v>
      </c>
      <c r="O34" s="820" t="s">
        <v>3438</v>
      </c>
      <c r="P34" s="822" t="s">
        <v>3408</v>
      </c>
      <c r="Q34" s="820" t="s">
        <v>3409</v>
      </c>
      <c r="R34" s="820" t="s">
        <v>2404</v>
      </c>
      <c r="S34" s="823">
        <v>1</v>
      </c>
    </row>
    <row r="35" spans="1:19" ht="70.5" customHeight="1" x14ac:dyDescent="0.25">
      <c r="A35" s="820"/>
      <c r="B35" s="820"/>
      <c r="C35" s="820"/>
      <c r="D35" s="820" t="s">
        <v>2405</v>
      </c>
      <c r="E35" s="539" t="s">
        <v>3439</v>
      </c>
      <c r="F35" s="509"/>
      <c r="G35" s="820"/>
      <c r="H35" s="821"/>
      <c r="I35" s="821"/>
      <c r="J35" s="821"/>
      <c r="K35" s="352" t="s">
        <v>3440</v>
      </c>
      <c r="L35" s="821"/>
      <c r="M35" s="821"/>
      <c r="N35" s="820"/>
      <c r="O35" s="820"/>
      <c r="P35" s="822"/>
      <c r="Q35" s="820"/>
      <c r="R35" s="820"/>
      <c r="S35" s="823"/>
    </row>
    <row r="36" spans="1:19" ht="76.5" x14ac:dyDescent="0.25">
      <c r="A36" s="820"/>
      <c r="B36" s="820"/>
      <c r="C36" s="820"/>
      <c r="D36" s="820"/>
      <c r="E36" s="820" t="s">
        <v>3441</v>
      </c>
      <c r="F36" s="820"/>
      <c r="G36" s="820"/>
      <c r="H36" s="821"/>
      <c r="I36" s="821"/>
      <c r="J36" s="821"/>
      <c r="K36" s="934" t="s">
        <v>2406</v>
      </c>
      <c r="L36" s="821"/>
      <c r="M36" s="821"/>
      <c r="N36" s="539" t="s">
        <v>3442</v>
      </c>
      <c r="O36" s="539" t="s">
        <v>3443</v>
      </c>
      <c r="P36" s="565" t="s">
        <v>3408</v>
      </c>
      <c r="Q36" s="539" t="s">
        <v>3409</v>
      </c>
      <c r="R36" s="539" t="s">
        <v>2407</v>
      </c>
      <c r="S36" s="521">
        <v>1</v>
      </c>
    </row>
    <row r="37" spans="1:19" ht="38.25" x14ac:dyDescent="0.25">
      <c r="A37" s="820"/>
      <c r="B37" s="820"/>
      <c r="C37" s="820"/>
      <c r="D37" s="820"/>
      <c r="E37" s="820"/>
      <c r="F37" s="820"/>
      <c r="G37" s="820"/>
      <c r="H37" s="821"/>
      <c r="I37" s="821"/>
      <c r="J37" s="821"/>
      <c r="K37" s="934"/>
      <c r="L37" s="821"/>
      <c r="M37" s="821"/>
      <c r="N37" s="539" t="s">
        <v>2408</v>
      </c>
      <c r="O37" s="539" t="s">
        <v>3443</v>
      </c>
      <c r="P37" s="565" t="s">
        <v>3408</v>
      </c>
      <c r="Q37" s="539" t="s">
        <v>3409</v>
      </c>
      <c r="R37" s="539" t="s">
        <v>2407</v>
      </c>
      <c r="S37" s="600">
        <v>2</v>
      </c>
    </row>
    <row r="38" spans="1:19" ht="102.75" customHeight="1" x14ac:dyDescent="0.25">
      <c r="A38" s="820"/>
      <c r="B38" s="820"/>
      <c r="C38" s="820"/>
      <c r="D38" s="820" t="s">
        <v>2409</v>
      </c>
      <c r="E38" s="820" t="s">
        <v>2410</v>
      </c>
      <c r="F38" s="820"/>
      <c r="G38" s="820"/>
      <c r="H38" s="821"/>
      <c r="I38" s="821"/>
      <c r="J38" s="821"/>
      <c r="K38" s="352" t="s">
        <v>2411</v>
      </c>
      <c r="L38" s="821"/>
      <c r="M38" s="821"/>
      <c r="N38" s="539" t="s">
        <v>3444</v>
      </c>
      <c r="O38" s="539" t="s">
        <v>3443</v>
      </c>
      <c r="P38" s="565" t="s">
        <v>3408</v>
      </c>
      <c r="Q38" s="539" t="s">
        <v>3409</v>
      </c>
      <c r="R38" s="539" t="s">
        <v>2412</v>
      </c>
      <c r="S38" s="521">
        <v>2</v>
      </c>
    </row>
    <row r="39" spans="1:19" ht="140.25" x14ac:dyDescent="0.25">
      <c r="A39" s="820"/>
      <c r="B39" s="820"/>
      <c r="C39" s="820"/>
      <c r="D39" s="820"/>
      <c r="E39" s="820"/>
      <c r="F39" s="820"/>
      <c r="G39" s="820"/>
      <c r="H39" s="821"/>
      <c r="I39" s="821"/>
      <c r="J39" s="821"/>
      <c r="K39" s="352" t="s">
        <v>2413</v>
      </c>
      <c r="L39" s="821"/>
      <c r="M39" s="821"/>
      <c r="N39" s="539" t="s">
        <v>3445</v>
      </c>
      <c r="O39" s="539" t="s">
        <v>3413</v>
      </c>
      <c r="P39" s="565" t="s">
        <v>3408</v>
      </c>
      <c r="Q39" s="539" t="s">
        <v>3409</v>
      </c>
      <c r="R39" s="539" t="s">
        <v>2378</v>
      </c>
      <c r="S39" s="521" t="s">
        <v>2414</v>
      </c>
    </row>
    <row r="40" spans="1:19" ht="185.25" customHeight="1" x14ac:dyDescent="0.25">
      <c r="A40" s="539" t="s">
        <v>1148</v>
      </c>
      <c r="B40" s="539" t="s">
        <v>2415</v>
      </c>
      <c r="C40" s="539" t="s">
        <v>3446</v>
      </c>
      <c r="D40" s="539" t="s">
        <v>2416</v>
      </c>
      <c r="E40" s="539" t="s">
        <v>3447</v>
      </c>
      <c r="F40" s="539"/>
      <c r="G40" s="539" t="s">
        <v>2417</v>
      </c>
      <c r="H40" s="559" t="s">
        <v>2327</v>
      </c>
      <c r="I40" s="559" t="s">
        <v>2343</v>
      </c>
      <c r="J40" s="515" t="s">
        <v>2345</v>
      </c>
      <c r="K40" s="352" t="s">
        <v>2418</v>
      </c>
      <c r="L40" s="559" t="s">
        <v>2393</v>
      </c>
      <c r="M40" s="559" t="s">
        <v>2331</v>
      </c>
      <c r="N40" s="539" t="s">
        <v>2419</v>
      </c>
      <c r="O40" s="539" t="s">
        <v>3448</v>
      </c>
      <c r="P40" s="565" t="s">
        <v>3408</v>
      </c>
      <c r="Q40" s="539" t="s">
        <v>3409</v>
      </c>
      <c r="R40" s="539" t="s">
        <v>2420</v>
      </c>
      <c r="S40" s="521" t="s">
        <v>1023</v>
      </c>
    </row>
    <row r="41" spans="1:19" ht="81" customHeight="1" x14ac:dyDescent="0.25">
      <c r="A41" s="820" t="s">
        <v>1152</v>
      </c>
      <c r="B41" s="820" t="s">
        <v>2421</v>
      </c>
      <c r="C41" s="820" t="s">
        <v>3449</v>
      </c>
      <c r="D41" s="539" t="s">
        <v>2422</v>
      </c>
      <c r="E41" s="539" t="s">
        <v>2423</v>
      </c>
      <c r="F41" s="509"/>
      <c r="G41" s="820" t="s">
        <v>2424</v>
      </c>
      <c r="H41" s="821" t="s">
        <v>2342</v>
      </c>
      <c r="I41" s="821" t="s">
        <v>2343</v>
      </c>
      <c r="J41" s="821" t="s">
        <v>2329</v>
      </c>
      <c r="K41" s="352" t="s">
        <v>2425</v>
      </c>
      <c r="L41" s="821" t="s">
        <v>2426</v>
      </c>
      <c r="M41" s="821" t="s">
        <v>2331</v>
      </c>
      <c r="N41" s="539" t="s">
        <v>3406</v>
      </c>
      <c r="O41" s="539" t="s">
        <v>3407</v>
      </c>
      <c r="P41" s="565" t="s">
        <v>3408</v>
      </c>
      <c r="Q41" s="539" t="s">
        <v>3409</v>
      </c>
      <c r="R41" s="539" t="s">
        <v>3410</v>
      </c>
      <c r="S41" s="521">
        <v>1</v>
      </c>
    </row>
    <row r="42" spans="1:19" ht="153" customHeight="1" x14ac:dyDescent="0.25">
      <c r="A42" s="820"/>
      <c r="B42" s="820"/>
      <c r="C42" s="820"/>
      <c r="D42" s="820" t="s">
        <v>2427</v>
      </c>
      <c r="E42" s="820" t="s">
        <v>2428</v>
      </c>
      <c r="F42" s="820"/>
      <c r="G42" s="820"/>
      <c r="H42" s="821"/>
      <c r="I42" s="821"/>
      <c r="J42" s="821"/>
      <c r="K42" s="352" t="s">
        <v>2429</v>
      </c>
      <c r="L42" s="821"/>
      <c r="M42" s="821"/>
      <c r="N42" s="539" t="s">
        <v>2430</v>
      </c>
      <c r="O42" s="539" t="s">
        <v>3450</v>
      </c>
      <c r="P42" s="565" t="s">
        <v>3408</v>
      </c>
      <c r="Q42" s="539" t="s">
        <v>3409</v>
      </c>
      <c r="R42" s="539" t="s">
        <v>2431</v>
      </c>
      <c r="S42" s="521">
        <v>2</v>
      </c>
    </row>
    <row r="43" spans="1:19" ht="96.75" customHeight="1" x14ac:dyDescent="0.25">
      <c r="A43" s="820"/>
      <c r="B43" s="820"/>
      <c r="C43" s="820"/>
      <c r="D43" s="820"/>
      <c r="E43" s="820"/>
      <c r="F43" s="820"/>
      <c r="G43" s="820"/>
      <c r="H43" s="821"/>
      <c r="I43" s="821"/>
      <c r="J43" s="821"/>
      <c r="K43" s="352" t="s">
        <v>2432</v>
      </c>
      <c r="L43" s="821"/>
      <c r="M43" s="821"/>
      <c r="N43" s="539"/>
      <c r="O43" s="539"/>
      <c r="P43" s="565"/>
      <c r="Q43" s="539"/>
      <c r="R43" s="539"/>
      <c r="S43" s="521"/>
    </row>
    <row r="44" spans="1:19" ht="89.25" x14ac:dyDescent="0.25">
      <c r="A44" s="820"/>
      <c r="B44" s="820"/>
      <c r="C44" s="820"/>
      <c r="D44" s="820"/>
      <c r="E44" s="539" t="s">
        <v>2433</v>
      </c>
      <c r="F44" s="509"/>
      <c r="G44" s="820"/>
      <c r="H44" s="821"/>
      <c r="I44" s="821"/>
      <c r="J44" s="821"/>
      <c r="K44" s="352" t="s">
        <v>3451</v>
      </c>
      <c r="L44" s="821"/>
      <c r="M44" s="821"/>
      <c r="N44" s="539" t="s">
        <v>3452</v>
      </c>
      <c r="O44" s="539" t="s">
        <v>3453</v>
      </c>
      <c r="P44" s="565" t="s">
        <v>3408</v>
      </c>
      <c r="Q44" s="539" t="s">
        <v>3409</v>
      </c>
      <c r="R44" s="539" t="s">
        <v>2434</v>
      </c>
      <c r="S44" s="521">
        <v>2</v>
      </c>
    </row>
    <row r="45" spans="1:19" ht="96.75" customHeight="1" x14ac:dyDescent="0.25">
      <c r="A45" s="820" t="s">
        <v>1164</v>
      </c>
      <c r="B45" s="820" t="s">
        <v>3454</v>
      </c>
      <c r="C45" s="820" t="s">
        <v>3455</v>
      </c>
      <c r="D45" s="820" t="s">
        <v>2435</v>
      </c>
      <c r="E45" s="539" t="s">
        <v>2436</v>
      </c>
      <c r="F45" s="539"/>
      <c r="G45" s="820" t="s">
        <v>3456</v>
      </c>
      <c r="H45" s="821" t="s">
        <v>2342</v>
      </c>
      <c r="I45" s="821" t="s">
        <v>2343</v>
      </c>
      <c r="J45" s="821" t="s">
        <v>2329</v>
      </c>
      <c r="K45" s="352" t="s">
        <v>1023</v>
      </c>
      <c r="L45" s="821" t="s">
        <v>2354</v>
      </c>
      <c r="M45" s="821" t="s">
        <v>2331</v>
      </c>
      <c r="N45" s="539" t="s">
        <v>2437</v>
      </c>
      <c r="O45" s="539" t="s">
        <v>3457</v>
      </c>
      <c r="P45" s="565" t="s">
        <v>3408</v>
      </c>
      <c r="Q45" s="539" t="s">
        <v>3409</v>
      </c>
      <c r="R45" s="539" t="s">
        <v>2438</v>
      </c>
      <c r="S45" s="521">
        <v>2</v>
      </c>
    </row>
    <row r="46" spans="1:19" ht="140.25" x14ac:dyDescent="0.25">
      <c r="A46" s="820"/>
      <c r="B46" s="820"/>
      <c r="C46" s="820"/>
      <c r="D46" s="820"/>
      <c r="E46" s="539" t="s">
        <v>2439</v>
      </c>
      <c r="F46" s="539"/>
      <c r="G46" s="820"/>
      <c r="H46" s="821"/>
      <c r="I46" s="821"/>
      <c r="J46" s="821"/>
      <c r="K46" s="352" t="s">
        <v>1023</v>
      </c>
      <c r="L46" s="821"/>
      <c r="M46" s="821"/>
      <c r="N46" s="539" t="s">
        <v>3458</v>
      </c>
      <c r="O46" s="539" t="s">
        <v>3457</v>
      </c>
      <c r="P46" s="565" t="s">
        <v>3408</v>
      </c>
      <c r="Q46" s="539" t="s">
        <v>3409</v>
      </c>
      <c r="R46" s="539" t="s">
        <v>2440</v>
      </c>
      <c r="S46" s="521">
        <v>1</v>
      </c>
    </row>
    <row r="47" spans="1:19" ht="136.5" customHeight="1" x14ac:dyDescent="0.25">
      <c r="A47" s="820" t="s">
        <v>1170</v>
      </c>
      <c r="B47" s="820" t="s">
        <v>2441</v>
      </c>
      <c r="C47" s="820" t="s">
        <v>2442</v>
      </c>
      <c r="D47" s="539" t="s">
        <v>2443</v>
      </c>
      <c r="E47" s="539" t="s">
        <v>3459</v>
      </c>
      <c r="F47" s="509"/>
      <c r="G47" s="820" t="s">
        <v>2444</v>
      </c>
      <c r="H47" s="821" t="s">
        <v>2342</v>
      </c>
      <c r="I47" s="821" t="s">
        <v>2343</v>
      </c>
      <c r="J47" s="821" t="s">
        <v>2329</v>
      </c>
      <c r="K47" s="352" t="s">
        <v>2445</v>
      </c>
      <c r="L47" s="821" t="s">
        <v>2354</v>
      </c>
      <c r="M47" s="821" t="s">
        <v>2331</v>
      </c>
      <c r="N47" s="539" t="s">
        <v>3460</v>
      </c>
      <c r="O47" s="539" t="s">
        <v>3413</v>
      </c>
      <c r="P47" s="565" t="s">
        <v>3408</v>
      </c>
      <c r="Q47" s="539" t="s">
        <v>3409</v>
      </c>
      <c r="R47" s="539" t="s">
        <v>2446</v>
      </c>
      <c r="S47" s="521">
        <v>1</v>
      </c>
    </row>
    <row r="48" spans="1:19" ht="70.5" customHeight="1" x14ac:dyDescent="0.25">
      <c r="A48" s="820"/>
      <c r="B48" s="820"/>
      <c r="C48" s="820"/>
      <c r="D48" s="539" t="s">
        <v>2447</v>
      </c>
      <c r="E48" s="539"/>
      <c r="F48" s="509"/>
      <c r="G48" s="820"/>
      <c r="H48" s="821"/>
      <c r="I48" s="821"/>
      <c r="J48" s="821"/>
      <c r="K48" s="352" t="s">
        <v>2448</v>
      </c>
      <c r="L48" s="821"/>
      <c r="M48" s="821"/>
      <c r="N48" s="539"/>
      <c r="O48" s="514"/>
      <c r="P48" s="567"/>
      <c r="Q48" s="567"/>
      <c r="R48" s="567"/>
      <c r="S48" s="600"/>
    </row>
    <row r="49" spans="1:19" ht="127.5" x14ac:dyDescent="0.25">
      <c r="A49" s="820" t="s">
        <v>1176</v>
      </c>
      <c r="B49" s="820" t="s">
        <v>2449</v>
      </c>
      <c r="C49" s="820" t="s">
        <v>2450</v>
      </c>
      <c r="D49" s="820" t="s">
        <v>2384</v>
      </c>
      <c r="E49" s="820" t="s">
        <v>2451</v>
      </c>
      <c r="F49" s="820"/>
      <c r="G49" s="820" t="s">
        <v>2452</v>
      </c>
      <c r="H49" s="821" t="s">
        <v>2327</v>
      </c>
      <c r="I49" s="821" t="s">
        <v>2328</v>
      </c>
      <c r="J49" s="821" t="s">
        <v>2329</v>
      </c>
      <c r="K49" s="934" t="s">
        <v>1023</v>
      </c>
      <c r="L49" s="821" t="s">
        <v>2453</v>
      </c>
      <c r="M49" s="821" t="s">
        <v>2331</v>
      </c>
      <c r="N49" s="539" t="s">
        <v>2495</v>
      </c>
      <c r="O49" s="539" t="s">
        <v>3424</v>
      </c>
      <c r="P49" s="539" t="s">
        <v>3408</v>
      </c>
      <c r="Q49" s="539" t="s">
        <v>3409</v>
      </c>
      <c r="R49" s="539" t="s">
        <v>2454</v>
      </c>
      <c r="S49" s="521" t="s">
        <v>2455</v>
      </c>
    </row>
    <row r="50" spans="1:19" ht="102" x14ac:dyDescent="0.25">
      <c r="A50" s="820"/>
      <c r="B50" s="820"/>
      <c r="C50" s="820"/>
      <c r="D50" s="820"/>
      <c r="E50" s="820"/>
      <c r="F50" s="820"/>
      <c r="G50" s="820"/>
      <c r="H50" s="821"/>
      <c r="I50" s="821"/>
      <c r="J50" s="821"/>
      <c r="K50" s="934"/>
      <c r="L50" s="821"/>
      <c r="M50" s="821"/>
      <c r="N50" s="539" t="s">
        <v>2456</v>
      </c>
      <c r="O50" s="539" t="s">
        <v>3424</v>
      </c>
      <c r="P50" s="539" t="s">
        <v>3408</v>
      </c>
      <c r="Q50" s="539" t="s">
        <v>3409</v>
      </c>
      <c r="R50" s="539" t="s">
        <v>3461</v>
      </c>
      <c r="S50" s="600">
        <v>3</v>
      </c>
    </row>
    <row r="51" spans="1:19" ht="94.5" customHeight="1" x14ac:dyDescent="0.25">
      <c r="A51" s="820" t="s">
        <v>1182</v>
      </c>
      <c r="B51" s="820" t="s">
        <v>2457</v>
      </c>
      <c r="C51" s="820" t="s">
        <v>2458</v>
      </c>
      <c r="D51" s="539" t="s">
        <v>2459</v>
      </c>
      <c r="E51" s="539" t="s">
        <v>3462</v>
      </c>
      <c r="F51" s="509"/>
      <c r="G51" s="820" t="s">
        <v>2460</v>
      </c>
      <c r="H51" s="821" t="s">
        <v>2327</v>
      </c>
      <c r="I51" s="821" t="s">
        <v>2390</v>
      </c>
      <c r="J51" s="821" t="s">
        <v>2391</v>
      </c>
      <c r="K51" s="352" t="s">
        <v>3463</v>
      </c>
      <c r="L51" s="821" t="s">
        <v>2461</v>
      </c>
      <c r="M51" s="821" t="s">
        <v>2331</v>
      </c>
      <c r="N51" s="539" t="s">
        <v>2462</v>
      </c>
      <c r="O51" s="539" t="s">
        <v>3424</v>
      </c>
      <c r="P51" s="539" t="s">
        <v>3408</v>
      </c>
      <c r="Q51" s="539" t="s">
        <v>3409</v>
      </c>
      <c r="R51" s="539" t="s">
        <v>2463</v>
      </c>
      <c r="S51" s="600">
        <v>1</v>
      </c>
    </row>
    <row r="52" spans="1:19" ht="102" customHeight="1" x14ac:dyDescent="0.25">
      <c r="A52" s="820"/>
      <c r="B52" s="820"/>
      <c r="C52" s="820"/>
      <c r="D52" s="539" t="s">
        <v>2464</v>
      </c>
      <c r="E52" s="539" t="s">
        <v>2465</v>
      </c>
      <c r="F52" s="509"/>
      <c r="G52" s="820"/>
      <c r="H52" s="821"/>
      <c r="I52" s="821"/>
      <c r="J52" s="821"/>
      <c r="K52" s="352" t="s">
        <v>2466</v>
      </c>
      <c r="L52" s="821"/>
      <c r="M52" s="821"/>
      <c r="N52" s="539" t="s">
        <v>3464</v>
      </c>
      <c r="O52" s="539" t="s">
        <v>3424</v>
      </c>
      <c r="P52" s="539" t="s">
        <v>3408</v>
      </c>
      <c r="Q52" s="539" t="s">
        <v>3409</v>
      </c>
      <c r="R52" s="539" t="s">
        <v>2467</v>
      </c>
      <c r="S52" s="600">
        <v>1</v>
      </c>
    </row>
    <row r="53" spans="1:19" ht="92.25" customHeight="1" x14ac:dyDescent="0.25">
      <c r="A53" s="820" t="s">
        <v>3465</v>
      </c>
      <c r="B53" s="820" t="s">
        <v>2470</v>
      </c>
      <c r="C53" s="820" t="s">
        <v>3466</v>
      </c>
      <c r="D53" s="820" t="s">
        <v>3467</v>
      </c>
      <c r="E53" s="539" t="s">
        <v>2471</v>
      </c>
      <c r="F53" s="539"/>
      <c r="G53" s="820" t="s">
        <v>3468</v>
      </c>
      <c r="H53" s="821" t="s">
        <v>2342</v>
      </c>
      <c r="I53" s="821" t="s">
        <v>2343</v>
      </c>
      <c r="J53" s="821" t="s">
        <v>2472</v>
      </c>
      <c r="K53" s="352" t="s">
        <v>1273</v>
      </c>
      <c r="L53" s="821" t="s">
        <v>2354</v>
      </c>
      <c r="M53" s="821" t="s">
        <v>2359</v>
      </c>
      <c r="N53" s="539" t="s">
        <v>1275</v>
      </c>
      <c r="O53" s="539" t="s">
        <v>2473</v>
      </c>
      <c r="P53" s="565" t="s">
        <v>3469</v>
      </c>
      <c r="Q53" s="539" t="s">
        <v>2618</v>
      </c>
      <c r="R53" s="539" t="s">
        <v>2474</v>
      </c>
      <c r="S53" s="521">
        <v>1</v>
      </c>
    </row>
    <row r="54" spans="1:19" ht="92.25" customHeight="1" x14ac:dyDescent="0.25">
      <c r="A54" s="820"/>
      <c r="B54" s="820"/>
      <c r="C54" s="820"/>
      <c r="D54" s="820"/>
      <c r="E54" s="514" t="s">
        <v>2361</v>
      </c>
      <c r="F54" s="539"/>
      <c r="G54" s="820"/>
      <c r="H54" s="821"/>
      <c r="I54" s="821"/>
      <c r="J54" s="821"/>
      <c r="K54" s="352" t="s">
        <v>1278</v>
      </c>
      <c r="L54" s="821"/>
      <c r="M54" s="821"/>
      <c r="N54" s="539" t="s">
        <v>2475</v>
      </c>
      <c r="O54" s="539" t="s">
        <v>2473</v>
      </c>
      <c r="P54" s="565" t="s">
        <v>3469</v>
      </c>
      <c r="Q54" s="539" t="s">
        <v>2618</v>
      </c>
      <c r="R54" s="539" t="s">
        <v>2476</v>
      </c>
      <c r="S54" s="521">
        <v>1</v>
      </c>
    </row>
    <row r="55" spans="1:19" ht="92.25" customHeight="1" x14ac:dyDescent="0.25">
      <c r="A55" s="820"/>
      <c r="B55" s="820"/>
      <c r="C55" s="820"/>
      <c r="D55" s="539" t="s">
        <v>2477</v>
      </c>
      <c r="E55" s="539"/>
      <c r="F55" s="539"/>
      <c r="G55" s="820"/>
      <c r="H55" s="821"/>
      <c r="I55" s="821"/>
      <c r="J55" s="821"/>
      <c r="K55" s="352" t="s">
        <v>1281</v>
      </c>
      <c r="L55" s="821"/>
      <c r="M55" s="821"/>
      <c r="N55" s="539" t="s">
        <v>1283</v>
      </c>
      <c r="O55" s="539" t="s">
        <v>2469</v>
      </c>
      <c r="P55" s="565" t="s">
        <v>3469</v>
      </c>
      <c r="Q55" s="539" t="s">
        <v>2618</v>
      </c>
      <c r="R55" s="539" t="s">
        <v>2478</v>
      </c>
      <c r="S55" s="521">
        <v>1</v>
      </c>
    </row>
    <row r="56" spans="1:19" ht="92.25" customHeight="1" x14ac:dyDescent="0.25">
      <c r="A56" s="820"/>
      <c r="B56" s="820"/>
      <c r="C56" s="820"/>
      <c r="D56" s="539" t="s">
        <v>3470</v>
      </c>
      <c r="E56" s="539" t="s">
        <v>3471</v>
      </c>
      <c r="F56" s="539"/>
      <c r="G56" s="820"/>
      <c r="H56" s="821"/>
      <c r="I56" s="821"/>
      <c r="J56" s="821"/>
      <c r="K56" s="352" t="s">
        <v>1286</v>
      </c>
      <c r="L56" s="821"/>
      <c r="M56" s="821"/>
      <c r="N56" s="539" t="s">
        <v>1288</v>
      </c>
      <c r="O56" s="539" t="s">
        <v>3472</v>
      </c>
      <c r="P56" s="565" t="s">
        <v>3469</v>
      </c>
      <c r="Q56" s="539" t="s">
        <v>2618</v>
      </c>
      <c r="R56" s="539" t="s">
        <v>3473</v>
      </c>
      <c r="S56" s="521">
        <v>1</v>
      </c>
    </row>
    <row r="57" spans="1:19" ht="174" customHeight="1" x14ac:dyDescent="0.25">
      <c r="A57" s="539" t="s">
        <v>3474</v>
      </c>
      <c r="B57" s="539" t="s">
        <v>1292</v>
      </c>
      <c r="C57" s="539" t="s">
        <v>2479</v>
      </c>
      <c r="D57" s="539" t="s">
        <v>2480</v>
      </c>
      <c r="E57" s="539"/>
      <c r="F57" s="539"/>
      <c r="G57" s="539" t="s">
        <v>3475</v>
      </c>
      <c r="H57" s="515" t="s">
        <v>2327</v>
      </c>
      <c r="I57" s="515" t="s">
        <v>2343</v>
      </c>
      <c r="J57" s="515" t="s">
        <v>2345</v>
      </c>
      <c r="K57" s="352" t="s">
        <v>1023</v>
      </c>
      <c r="L57" s="559" t="s">
        <v>2481</v>
      </c>
      <c r="M57" s="559" t="s">
        <v>2482</v>
      </c>
      <c r="N57" s="539" t="s">
        <v>1293</v>
      </c>
      <c r="O57" s="539" t="s">
        <v>2483</v>
      </c>
      <c r="P57" s="565" t="s">
        <v>3469</v>
      </c>
      <c r="Q57" s="539" t="s">
        <v>2618</v>
      </c>
      <c r="R57" s="539" t="s">
        <v>2484</v>
      </c>
      <c r="S57" s="521">
        <v>1</v>
      </c>
    </row>
    <row r="58" spans="1:19" ht="38.25" x14ac:dyDescent="0.25">
      <c r="A58" s="820" t="s">
        <v>3476</v>
      </c>
      <c r="B58" s="820" t="s">
        <v>1296</v>
      </c>
      <c r="C58" s="820" t="s">
        <v>3477</v>
      </c>
      <c r="D58" s="539" t="s">
        <v>2485</v>
      </c>
      <c r="E58" s="539" t="s">
        <v>2486</v>
      </c>
      <c r="F58" s="539"/>
      <c r="G58" s="820" t="s">
        <v>3475</v>
      </c>
      <c r="H58" s="821" t="s">
        <v>2487</v>
      </c>
      <c r="I58" s="821" t="s">
        <v>2343</v>
      </c>
      <c r="J58" s="821" t="s">
        <v>2345</v>
      </c>
      <c r="K58" s="352" t="s">
        <v>1023</v>
      </c>
      <c r="L58" s="821" t="s">
        <v>2481</v>
      </c>
      <c r="M58" s="821" t="s">
        <v>2482</v>
      </c>
      <c r="N58" s="539"/>
      <c r="O58" s="539"/>
      <c r="P58" s="565"/>
      <c r="Q58" s="539"/>
      <c r="R58" s="539"/>
      <c r="S58" s="521"/>
    </row>
    <row r="59" spans="1:19" ht="114.75" customHeight="1" x14ac:dyDescent="0.25">
      <c r="A59" s="820"/>
      <c r="B59" s="820"/>
      <c r="C59" s="820"/>
      <c r="D59" s="539" t="s">
        <v>2488</v>
      </c>
      <c r="E59" s="514"/>
      <c r="F59" s="539"/>
      <c r="G59" s="820"/>
      <c r="H59" s="821"/>
      <c r="I59" s="821"/>
      <c r="J59" s="821"/>
      <c r="K59" s="352" t="s">
        <v>1194</v>
      </c>
      <c r="L59" s="821"/>
      <c r="M59" s="821"/>
      <c r="N59" s="539" t="s">
        <v>1298</v>
      </c>
      <c r="O59" s="539" t="s">
        <v>3478</v>
      </c>
      <c r="P59" s="565" t="s">
        <v>3469</v>
      </c>
      <c r="Q59" s="539" t="s">
        <v>2618</v>
      </c>
      <c r="R59" s="539" t="s">
        <v>2489</v>
      </c>
      <c r="S59" s="521">
        <v>1</v>
      </c>
    </row>
    <row r="60" spans="1:19" ht="90" customHeight="1" x14ac:dyDescent="0.25">
      <c r="A60" s="820"/>
      <c r="B60" s="820"/>
      <c r="C60" s="820"/>
      <c r="D60" s="539" t="s">
        <v>3479</v>
      </c>
      <c r="E60" s="539" t="s">
        <v>3480</v>
      </c>
      <c r="F60" s="539" t="s">
        <v>2494</v>
      </c>
      <c r="G60" s="820"/>
      <c r="H60" s="821"/>
      <c r="I60" s="821"/>
      <c r="J60" s="821"/>
      <c r="K60" s="352" t="s">
        <v>1301</v>
      </c>
      <c r="L60" s="821"/>
      <c r="M60" s="821"/>
      <c r="N60" s="539" t="s">
        <v>1303</v>
      </c>
      <c r="O60" s="539" t="s">
        <v>2468</v>
      </c>
      <c r="P60" s="565" t="s">
        <v>3469</v>
      </c>
      <c r="Q60" s="539" t="s">
        <v>2618</v>
      </c>
      <c r="R60" s="539" t="s">
        <v>3481</v>
      </c>
      <c r="S60" s="521">
        <v>2</v>
      </c>
    </row>
    <row r="61" spans="1:19" ht="90" customHeight="1" x14ac:dyDescent="0.25">
      <c r="A61" s="820"/>
      <c r="B61" s="820"/>
      <c r="C61" s="820"/>
      <c r="D61" s="539" t="s">
        <v>3482</v>
      </c>
      <c r="E61" s="539"/>
      <c r="F61" s="539"/>
      <c r="G61" s="820"/>
      <c r="H61" s="821"/>
      <c r="I61" s="821"/>
      <c r="J61" s="821"/>
      <c r="K61" s="352" t="s">
        <v>1306</v>
      </c>
      <c r="L61" s="821"/>
      <c r="M61" s="821"/>
      <c r="N61" s="539" t="s">
        <v>3483</v>
      </c>
      <c r="O61" s="539" t="s">
        <v>3478</v>
      </c>
      <c r="P61" s="565"/>
      <c r="Q61" s="539"/>
      <c r="R61" s="539"/>
      <c r="S61" s="521"/>
    </row>
    <row r="62" spans="1:19" ht="122.25" customHeight="1" x14ac:dyDescent="0.25">
      <c r="A62" s="820" t="s">
        <v>3484</v>
      </c>
      <c r="B62" s="820" t="s">
        <v>2490</v>
      </c>
      <c r="C62" s="539" t="s">
        <v>2497</v>
      </c>
      <c r="D62" s="539" t="s">
        <v>3485</v>
      </c>
      <c r="E62" s="539" t="s">
        <v>2498</v>
      </c>
      <c r="F62" s="539"/>
      <c r="G62" s="539" t="s">
        <v>2499</v>
      </c>
      <c r="H62" s="821" t="s">
        <v>2342</v>
      </c>
      <c r="I62" s="821" t="s">
        <v>2343</v>
      </c>
      <c r="J62" s="821" t="s">
        <v>2329</v>
      </c>
      <c r="K62" s="352" t="s">
        <v>3486</v>
      </c>
      <c r="L62" s="821" t="s">
        <v>2354</v>
      </c>
      <c r="M62" s="821" t="s">
        <v>2331</v>
      </c>
      <c r="N62" s="539" t="s">
        <v>1234</v>
      </c>
      <c r="O62" s="539" t="s">
        <v>2500</v>
      </c>
      <c r="P62" s="565" t="s">
        <v>3469</v>
      </c>
      <c r="Q62" s="539" t="s">
        <v>2618</v>
      </c>
      <c r="R62" s="539" t="s">
        <v>2501</v>
      </c>
      <c r="S62" s="521">
        <v>1</v>
      </c>
    </row>
    <row r="63" spans="1:19" ht="271.5" customHeight="1" x14ac:dyDescent="0.25">
      <c r="A63" s="820"/>
      <c r="B63" s="820"/>
      <c r="C63" s="820" t="s">
        <v>2491</v>
      </c>
      <c r="D63" s="539" t="s">
        <v>2488</v>
      </c>
      <c r="E63" s="539" t="s">
        <v>2492</v>
      </c>
      <c r="F63" s="539"/>
      <c r="G63" s="820" t="s">
        <v>2493</v>
      </c>
      <c r="H63" s="821"/>
      <c r="I63" s="821"/>
      <c r="J63" s="821"/>
      <c r="K63" s="352" t="s">
        <v>3487</v>
      </c>
      <c r="L63" s="821"/>
      <c r="M63" s="821"/>
      <c r="N63" s="539"/>
      <c r="O63" s="539"/>
      <c r="P63" s="565"/>
      <c r="Q63" s="539"/>
      <c r="R63" s="539"/>
      <c r="S63" s="600"/>
    </row>
    <row r="64" spans="1:19" ht="96" customHeight="1" x14ac:dyDescent="0.25">
      <c r="A64" s="820"/>
      <c r="B64" s="820"/>
      <c r="C64" s="820"/>
      <c r="D64" s="509" t="s">
        <v>3488</v>
      </c>
      <c r="E64" s="509" t="s">
        <v>2502</v>
      </c>
      <c r="F64" s="509"/>
      <c r="G64" s="820"/>
      <c r="H64" s="821"/>
      <c r="I64" s="821"/>
      <c r="J64" s="821"/>
      <c r="K64" s="352" t="s">
        <v>1241</v>
      </c>
      <c r="L64" s="821"/>
      <c r="M64" s="821"/>
      <c r="N64" s="539" t="s">
        <v>3489</v>
      </c>
      <c r="O64" s="539" t="s">
        <v>3490</v>
      </c>
      <c r="P64" s="565" t="s">
        <v>3469</v>
      </c>
      <c r="Q64" s="539" t="s">
        <v>2618</v>
      </c>
      <c r="R64" s="539" t="s">
        <v>3491</v>
      </c>
      <c r="S64" s="521" t="s">
        <v>3492</v>
      </c>
    </row>
    <row r="65" spans="1:19" ht="165.75" x14ac:dyDescent="0.25">
      <c r="A65" s="539" t="s">
        <v>3493</v>
      </c>
      <c r="B65" s="539" t="s">
        <v>3494</v>
      </c>
      <c r="C65" s="539" t="s">
        <v>3495</v>
      </c>
      <c r="D65" s="539" t="s">
        <v>2503</v>
      </c>
      <c r="E65" s="539" t="s">
        <v>2504</v>
      </c>
      <c r="F65" s="509"/>
      <c r="G65" s="539" t="s">
        <v>2505</v>
      </c>
      <c r="H65" s="559" t="s">
        <v>2342</v>
      </c>
      <c r="I65" s="559" t="s">
        <v>2343</v>
      </c>
      <c r="J65" s="559" t="s">
        <v>2329</v>
      </c>
      <c r="K65" s="352" t="s">
        <v>1244</v>
      </c>
      <c r="L65" s="559" t="s">
        <v>2496</v>
      </c>
      <c r="M65" s="561" t="s">
        <v>2331</v>
      </c>
      <c r="N65" s="539" t="s">
        <v>1246</v>
      </c>
      <c r="O65" s="539" t="s">
        <v>3496</v>
      </c>
      <c r="P65" s="565" t="s">
        <v>3469</v>
      </c>
      <c r="Q65" s="539" t="s">
        <v>2618</v>
      </c>
      <c r="R65" s="539" t="s">
        <v>3497</v>
      </c>
      <c r="S65" s="521">
        <v>1</v>
      </c>
    </row>
    <row r="68" spans="1:19" ht="33" customHeight="1" x14ac:dyDescent="0.25">
      <c r="A68" s="833" t="s">
        <v>3498</v>
      </c>
      <c r="B68" s="834"/>
      <c r="C68" s="834"/>
      <c r="D68" s="834"/>
      <c r="E68" s="834"/>
      <c r="F68" s="835" t="s">
        <v>3499</v>
      </c>
      <c r="G68" s="834"/>
      <c r="H68" s="834"/>
      <c r="I68" s="834"/>
      <c r="J68" s="834"/>
      <c r="K68" s="834"/>
      <c r="L68" s="834"/>
      <c r="M68" s="834"/>
      <c r="N68" s="834"/>
      <c r="O68" s="834"/>
      <c r="P68" s="834"/>
      <c r="Q68" s="834"/>
      <c r="R68" s="834"/>
      <c r="S68" s="834"/>
    </row>
    <row r="69" spans="1:19" ht="119.25" customHeight="1" x14ac:dyDescent="0.25">
      <c r="A69" s="836" t="s">
        <v>525</v>
      </c>
      <c r="B69" s="836" t="s">
        <v>3500</v>
      </c>
      <c r="C69" s="836" t="s">
        <v>3501</v>
      </c>
      <c r="D69" s="601" t="s">
        <v>3502</v>
      </c>
      <c r="E69" s="602" t="s">
        <v>3503</v>
      </c>
      <c r="F69" s="602"/>
      <c r="G69" s="603" t="s">
        <v>3504</v>
      </c>
      <c r="H69" s="604" t="s">
        <v>3505</v>
      </c>
      <c r="I69" s="604" t="s">
        <v>3506</v>
      </c>
      <c r="J69" s="604" t="s">
        <v>2329</v>
      </c>
      <c r="K69" s="605" t="s">
        <v>3507</v>
      </c>
      <c r="L69" s="839" t="s">
        <v>3508</v>
      </c>
      <c r="M69" s="839" t="s">
        <v>2541</v>
      </c>
      <c r="N69" s="841" t="s">
        <v>3509</v>
      </c>
      <c r="O69" s="935" t="s">
        <v>3510</v>
      </c>
      <c r="P69" s="606">
        <v>44348</v>
      </c>
      <c r="Q69" s="606">
        <v>44713</v>
      </c>
      <c r="R69" s="607" t="s">
        <v>3511</v>
      </c>
      <c r="S69" s="608">
        <v>1</v>
      </c>
    </row>
    <row r="70" spans="1:19" ht="76.5" x14ac:dyDescent="0.25">
      <c r="A70" s="837"/>
      <c r="B70" s="837"/>
      <c r="C70" s="838"/>
      <c r="D70" s="609" t="s">
        <v>3512</v>
      </c>
      <c r="E70" s="609" t="s">
        <v>3513</v>
      </c>
      <c r="F70" s="610"/>
      <c r="G70" s="611" t="s">
        <v>3514</v>
      </c>
      <c r="H70" s="612" t="s">
        <v>3505</v>
      </c>
      <c r="I70" s="612" t="s">
        <v>3506</v>
      </c>
      <c r="J70" s="612" t="s">
        <v>2329</v>
      </c>
      <c r="K70" s="613" t="s">
        <v>526</v>
      </c>
      <c r="L70" s="840"/>
      <c r="M70" s="840"/>
      <c r="N70" s="841"/>
      <c r="O70" s="936"/>
      <c r="P70" s="614">
        <v>44348</v>
      </c>
      <c r="Q70" s="614">
        <v>44713</v>
      </c>
      <c r="R70" s="609" t="s">
        <v>3515</v>
      </c>
      <c r="S70" s="615">
        <v>1</v>
      </c>
    </row>
    <row r="71" spans="1:19" ht="51" x14ac:dyDescent="0.25">
      <c r="A71" s="937" t="s">
        <v>531</v>
      </c>
      <c r="B71" s="836" t="s">
        <v>3516</v>
      </c>
      <c r="C71" s="836" t="s">
        <v>3517</v>
      </c>
      <c r="D71" s="940" t="s">
        <v>3518</v>
      </c>
      <c r="E71" s="940" t="s">
        <v>3519</v>
      </c>
      <c r="F71" s="941"/>
      <c r="G71" s="611" t="s">
        <v>3520</v>
      </c>
      <c r="H71" s="943" t="s">
        <v>2327</v>
      </c>
      <c r="I71" s="945" t="s">
        <v>2328</v>
      </c>
      <c r="J71" s="946" t="s">
        <v>2329</v>
      </c>
      <c r="K71" s="616" t="s">
        <v>533</v>
      </c>
      <c r="L71" s="947" t="s">
        <v>3521</v>
      </c>
      <c r="M71" s="840" t="s">
        <v>2541</v>
      </c>
      <c r="N71" s="948" t="s">
        <v>535</v>
      </c>
      <c r="O71" s="950" t="s">
        <v>3510</v>
      </c>
      <c r="P71" s="952">
        <v>44317</v>
      </c>
      <c r="Q71" s="952">
        <v>44713</v>
      </c>
      <c r="R71" s="950" t="s">
        <v>534</v>
      </c>
      <c r="S71" s="955">
        <v>1</v>
      </c>
    </row>
    <row r="72" spans="1:19" ht="38.25" x14ac:dyDescent="0.25">
      <c r="A72" s="938"/>
      <c r="B72" s="939"/>
      <c r="C72" s="939"/>
      <c r="D72" s="939"/>
      <c r="E72" s="939"/>
      <c r="F72" s="942"/>
      <c r="G72" s="958" t="s">
        <v>3522</v>
      </c>
      <c r="H72" s="944"/>
      <c r="I72" s="939"/>
      <c r="J72" s="942"/>
      <c r="K72" s="617" t="s">
        <v>3523</v>
      </c>
      <c r="L72" s="947"/>
      <c r="M72" s="840"/>
      <c r="N72" s="841"/>
      <c r="O72" s="836"/>
      <c r="P72" s="953"/>
      <c r="Q72" s="953"/>
      <c r="R72" s="836"/>
      <c r="S72" s="956"/>
    </row>
    <row r="73" spans="1:19" ht="38.25" x14ac:dyDescent="0.25">
      <c r="A73" s="938"/>
      <c r="B73" s="939"/>
      <c r="C73" s="939"/>
      <c r="D73" s="939"/>
      <c r="E73" s="939"/>
      <c r="F73" s="942"/>
      <c r="G73" s="958"/>
      <c r="H73" s="944"/>
      <c r="I73" s="939"/>
      <c r="J73" s="942"/>
      <c r="K73" s="617" t="s">
        <v>3524</v>
      </c>
      <c r="L73" s="947"/>
      <c r="M73" s="840"/>
      <c r="N73" s="841"/>
      <c r="O73" s="836"/>
      <c r="P73" s="953"/>
      <c r="Q73" s="953"/>
      <c r="R73" s="836"/>
      <c r="S73" s="956"/>
    </row>
    <row r="74" spans="1:19" ht="81" customHeight="1" x14ac:dyDescent="0.25">
      <c r="A74" s="938"/>
      <c r="B74" s="939"/>
      <c r="C74" s="939"/>
      <c r="D74" s="618" t="s">
        <v>532</v>
      </c>
      <c r="E74" s="618" t="s">
        <v>3525</v>
      </c>
      <c r="F74" s="619"/>
      <c r="G74" s="620" t="s">
        <v>3526</v>
      </c>
      <c r="H74" s="621" t="s">
        <v>3505</v>
      </c>
      <c r="I74" s="622" t="s">
        <v>3506</v>
      </c>
      <c r="J74" s="623" t="s">
        <v>2329</v>
      </c>
      <c r="K74" s="624" t="s">
        <v>3527</v>
      </c>
      <c r="L74" s="947"/>
      <c r="M74" s="840"/>
      <c r="N74" s="949"/>
      <c r="O74" s="951"/>
      <c r="P74" s="954"/>
      <c r="Q74" s="954"/>
      <c r="R74" s="951"/>
      <c r="S74" s="957"/>
    </row>
    <row r="75" spans="1:19" ht="147" customHeight="1" x14ac:dyDescent="0.25">
      <c r="A75" s="609" t="s">
        <v>538</v>
      </c>
      <c r="B75" s="609" t="s">
        <v>3528</v>
      </c>
      <c r="C75" s="609" t="s">
        <v>3529</v>
      </c>
      <c r="D75" s="609" t="s">
        <v>3530</v>
      </c>
      <c r="E75" s="609" t="s">
        <v>3531</v>
      </c>
      <c r="F75" s="625" t="s">
        <v>3532</v>
      </c>
      <c r="G75" s="609" t="s">
        <v>3533</v>
      </c>
      <c r="H75" s="612" t="s">
        <v>2327</v>
      </c>
      <c r="I75" s="612" t="s">
        <v>2328</v>
      </c>
      <c r="J75" s="612" t="s">
        <v>2329</v>
      </c>
      <c r="K75" s="626" t="s">
        <v>539</v>
      </c>
      <c r="L75" s="627" t="s">
        <v>3534</v>
      </c>
      <c r="M75" s="627" t="s">
        <v>2541</v>
      </c>
      <c r="N75" s="609" t="s">
        <v>540</v>
      </c>
      <c r="O75" s="609" t="s">
        <v>3510</v>
      </c>
      <c r="P75" s="614">
        <v>44317</v>
      </c>
      <c r="Q75" s="614">
        <v>44713</v>
      </c>
      <c r="R75" s="609" t="s">
        <v>534</v>
      </c>
      <c r="S75" s="615">
        <v>1</v>
      </c>
    </row>
    <row r="76" spans="1:19" ht="79.5" customHeight="1" x14ac:dyDescent="0.25">
      <c r="A76" s="936" t="s">
        <v>542</v>
      </c>
      <c r="B76" s="936" t="s">
        <v>3535</v>
      </c>
      <c r="C76" s="936" t="s">
        <v>3529</v>
      </c>
      <c r="D76" s="936" t="s">
        <v>543</v>
      </c>
      <c r="E76" s="936" t="s">
        <v>3536</v>
      </c>
      <c r="F76" s="936" t="s">
        <v>3537</v>
      </c>
      <c r="G76" s="936" t="s">
        <v>3538</v>
      </c>
      <c r="H76" s="960" t="s">
        <v>2327</v>
      </c>
      <c r="I76" s="960" t="s">
        <v>2328</v>
      </c>
      <c r="J76" s="960" t="s">
        <v>2329</v>
      </c>
      <c r="K76" s="626" t="s">
        <v>3539</v>
      </c>
      <c r="L76" s="840" t="s">
        <v>3534</v>
      </c>
      <c r="M76" s="840" t="s">
        <v>2541</v>
      </c>
      <c r="N76" s="936" t="s">
        <v>3540</v>
      </c>
      <c r="O76" s="936" t="s">
        <v>3510</v>
      </c>
      <c r="P76" s="962">
        <v>44348</v>
      </c>
      <c r="Q76" s="962">
        <v>44713</v>
      </c>
      <c r="R76" s="936" t="s">
        <v>3541</v>
      </c>
      <c r="S76" s="964">
        <v>1</v>
      </c>
    </row>
    <row r="77" spans="1:19" ht="79.5" customHeight="1" x14ac:dyDescent="0.25">
      <c r="A77" s="959"/>
      <c r="B77" s="959"/>
      <c r="C77" s="959"/>
      <c r="D77" s="959"/>
      <c r="E77" s="959"/>
      <c r="F77" s="959"/>
      <c r="G77" s="959"/>
      <c r="H77" s="959"/>
      <c r="I77" s="959"/>
      <c r="J77" s="959"/>
      <c r="K77" s="610" t="s">
        <v>544</v>
      </c>
      <c r="L77" s="961"/>
      <c r="M77" s="961"/>
      <c r="N77" s="959"/>
      <c r="O77" s="936"/>
      <c r="P77" s="962"/>
      <c r="Q77" s="962"/>
      <c r="R77" s="963"/>
      <c r="S77" s="965"/>
    </row>
    <row r="80" spans="1:19" ht="39.75" customHeight="1" thickBot="1" x14ac:dyDescent="0.3">
      <c r="A80" s="851" t="s">
        <v>3542</v>
      </c>
      <c r="B80" s="851"/>
      <c r="C80" s="851"/>
      <c r="D80" s="851"/>
      <c r="E80" s="851"/>
      <c r="F80" s="851" t="s">
        <v>3543</v>
      </c>
      <c r="G80" s="851"/>
      <c r="H80" s="851"/>
      <c r="I80" s="851"/>
      <c r="J80" s="851"/>
      <c r="K80" s="851"/>
      <c r="L80" s="851"/>
      <c r="M80" s="851"/>
      <c r="N80" s="851"/>
      <c r="O80" s="851"/>
      <c r="P80" s="851"/>
      <c r="Q80" s="851"/>
      <c r="R80" s="851"/>
      <c r="S80" s="851"/>
    </row>
    <row r="81" spans="1:19" ht="66" customHeight="1" x14ac:dyDescent="0.25">
      <c r="A81" s="852" t="s">
        <v>1922</v>
      </c>
      <c r="B81" s="854" t="s">
        <v>2506</v>
      </c>
      <c r="C81" s="854" t="s">
        <v>2507</v>
      </c>
      <c r="D81" s="628" t="s">
        <v>2508</v>
      </c>
      <c r="E81" s="548" t="s">
        <v>2509</v>
      </c>
      <c r="F81" s="629"/>
      <c r="G81" s="855" t="s">
        <v>2510</v>
      </c>
      <c r="H81" s="857" t="s">
        <v>2511</v>
      </c>
      <c r="I81" s="857" t="s">
        <v>2512</v>
      </c>
      <c r="J81" s="857" t="s">
        <v>2513</v>
      </c>
      <c r="K81" s="858" t="s">
        <v>1923</v>
      </c>
      <c r="L81" s="857" t="s">
        <v>2514</v>
      </c>
      <c r="M81" s="857" t="s">
        <v>2394</v>
      </c>
      <c r="N81" s="630" t="s">
        <v>1924</v>
      </c>
      <c r="O81" s="540" t="s">
        <v>2515</v>
      </c>
      <c r="P81" s="540" t="s">
        <v>2530</v>
      </c>
      <c r="Q81" s="540" t="s">
        <v>3388</v>
      </c>
      <c r="R81" s="630" t="s">
        <v>3544</v>
      </c>
      <c r="S81" s="516">
        <v>1</v>
      </c>
    </row>
    <row r="82" spans="1:19" ht="66" customHeight="1" x14ac:dyDescent="0.25">
      <c r="A82" s="853"/>
      <c r="B82" s="830"/>
      <c r="C82" s="830"/>
      <c r="D82" s="540" t="s">
        <v>2516</v>
      </c>
      <c r="E82" s="510"/>
      <c r="F82" s="540"/>
      <c r="G82" s="843"/>
      <c r="H82" s="829"/>
      <c r="I82" s="829"/>
      <c r="J82" s="829"/>
      <c r="K82" s="859"/>
      <c r="L82" s="829"/>
      <c r="M82" s="829"/>
      <c r="N82" s="548" t="s">
        <v>1926</v>
      </c>
      <c r="O82" s="540" t="s">
        <v>2515</v>
      </c>
      <c r="P82" s="540" t="s">
        <v>2530</v>
      </c>
      <c r="Q82" s="540" t="s">
        <v>3388</v>
      </c>
      <c r="R82" s="540" t="s">
        <v>3545</v>
      </c>
      <c r="S82" s="516">
        <v>1</v>
      </c>
    </row>
    <row r="83" spans="1:19" ht="66" customHeight="1" x14ac:dyDescent="0.25">
      <c r="A83" s="853"/>
      <c r="B83" s="830"/>
      <c r="C83" s="830"/>
      <c r="D83" s="540" t="s">
        <v>2517</v>
      </c>
      <c r="E83" s="842" t="s">
        <v>2518</v>
      </c>
      <c r="F83" s="540"/>
      <c r="G83" s="843"/>
      <c r="H83" s="829"/>
      <c r="I83" s="829"/>
      <c r="J83" s="829"/>
      <c r="K83" s="859"/>
      <c r="L83" s="829"/>
      <c r="M83" s="829"/>
      <c r="N83" s="548" t="s">
        <v>1928</v>
      </c>
      <c r="O83" s="540" t="s">
        <v>2519</v>
      </c>
      <c r="P83" s="540" t="s">
        <v>2530</v>
      </c>
      <c r="Q83" s="540" t="s">
        <v>3388</v>
      </c>
      <c r="R83" s="540" t="s">
        <v>2520</v>
      </c>
      <c r="S83" s="516">
        <v>1</v>
      </c>
    </row>
    <row r="84" spans="1:19" ht="66" customHeight="1" thickBot="1" x14ac:dyDescent="0.3">
      <c r="A84" s="853"/>
      <c r="B84" s="830"/>
      <c r="C84" s="830"/>
      <c r="D84" s="546" t="s">
        <v>2521</v>
      </c>
      <c r="E84" s="856"/>
      <c r="F84" s="631"/>
      <c r="G84" s="856"/>
      <c r="H84" s="829"/>
      <c r="I84" s="829"/>
      <c r="J84" s="829"/>
      <c r="K84" s="860"/>
      <c r="L84" s="829"/>
      <c r="M84" s="829"/>
      <c r="N84" s="546" t="s">
        <v>1930</v>
      </c>
      <c r="O84" s="546" t="s">
        <v>2522</v>
      </c>
      <c r="P84" s="547" t="s">
        <v>2530</v>
      </c>
      <c r="Q84" s="548" t="s">
        <v>3388</v>
      </c>
      <c r="R84" s="540" t="s">
        <v>2523</v>
      </c>
      <c r="S84" s="516">
        <v>1</v>
      </c>
    </row>
    <row r="85" spans="1:19" ht="128.25" customHeight="1" x14ac:dyDescent="0.25">
      <c r="A85" s="966" t="s">
        <v>1934</v>
      </c>
      <c r="B85" s="855" t="s">
        <v>2524</v>
      </c>
      <c r="C85" s="855" t="s">
        <v>2507</v>
      </c>
      <c r="D85" s="628" t="s">
        <v>2525</v>
      </c>
      <c r="E85" s="628" t="s">
        <v>2526</v>
      </c>
      <c r="F85" s="628"/>
      <c r="G85" s="855" t="s">
        <v>2527</v>
      </c>
      <c r="H85" s="969" t="s">
        <v>2528</v>
      </c>
      <c r="I85" s="969" t="s">
        <v>2512</v>
      </c>
      <c r="J85" s="969" t="s">
        <v>2529</v>
      </c>
      <c r="K85" s="858" t="s">
        <v>1935</v>
      </c>
      <c r="L85" s="972" t="s">
        <v>2514</v>
      </c>
      <c r="M85" s="972" t="s">
        <v>2331</v>
      </c>
      <c r="N85" s="628" t="s">
        <v>1936</v>
      </c>
      <c r="O85" s="630" t="s">
        <v>2515</v>
      </c>
      <c r="P85" s="630" t="s">
        <v>2530</v>
      </c>
      <c r="Q85" s="630" t="s">
        <v>3388</v>
      </c>
      <c r="R85" s="628" t="s">
        <v>2531</v>
      </c>
      <c r="S85" s="632">
        <v>2</v>
      </c>
    </row>
    <row r="86" spans="1:19" ht="75.75" customHeight="1" x14ac:dyDescent="0.25">
      <c r="A86" s="967"/>
      <c r="B86" s="843"/>
      <c r="C86" s="843"/>
      <c r="D86" s="842" t="s">
        <v>2532</v>
      </c>
      <c r="E86" s="540" t="s">
        <v>2533</v>
      </c>
      <c r="F86" s="540"/>
      <c r="G86" s="843"/>
      <c r="H86" s="970"/>
      <c r="I86" s="970"/>
      <c r="J86" s="970"/>
      <c r="K86" s="859"/>
      <c r="L86" s="973"/>
      <c r="M86" s="973"/>
      <c r="N86" s="540"/>
      <c r="O86" s="540"/>
      <c r="P86" s="540"/>
      <c r="Q86" s="540"/>
      <c r="R86" s="540"/>
      <c r="S86" s="516"/>
    </row>
    <row r="87" spans="1:19" ht="63" customHeight="1" thickBot="1" x14ac:dyDescent="0.3">
      <c r="A87" s="968"/>
      <c r="B87" s="856"/>
      <c r="C87" s="856"/>
      <c r="D87" s="856"/>
      <c r="E87" s="633" t="s">
        <v>2534</v>
      </c>
      <c r="F87" s="633"/>
      <c r="G87" s="856"/>
      <c r="H87" s="971"/>
      <c r="I87" s="971"/>
      <c r="J87" s="971"/>
      <c r="K87" s="860"/>
      <c r="L87" s="974"/>
      <c r="M87" s="974"/>
      <c r="N87" s="633"/>
      <c r="O87" s="633"/>
      <c r="P87" s="633"/>
      <c r="Q87" s="633"/>
      <c r="R87" s="633"/>
      <c r="S87" s="634"/>
    </row>
    <row r="90" spans="1:19" ht="34.5" customHeight="1" thickBot="1" x14ac:dyDescent="0.3">
      <c r="A90" s="851" t="s">
        <v>2535</v>
      </c>
      <c r="B90" s="851"/>
      <c r="C90" s="851"/>
      <c r="D90" s="851"/>
      <c r="E90" s="851"/>
      <c r="F90" s="851" t="s">
        <v>3546</v>
      </c>
      <c r="G90" s="851"/>
      <c r="H90" s="851"/>
      <c r="I90" s="851"/>
      <c r="J90" s="851"/>
      <c r="K90" s="851"/>
      <c r="L90" s="851"/>
      <c r="M90" s="851"/>
      <c r="N90" s="851"/>
      <c r="O90" s="851"/>
      <c r="P90" s="851"/>
      <c r="Q90" s="851"/>
      <c r="R90" s="851"/>
      <c r="S90" s="851"/>
    </row>
    <row r="91" spans="1:19" ht="58.5" customHeight="1" x14ac:dyDescent="0.25">
      <c r="A91" s="842" t="s">
        <v>1853</v>
      </c>
      <c r="B91" s="842" t="s">
        <v>2536</v>
      </c>
      <c r="C91" s="842" t="s">
        <v>2537</v>
      </c>
      <c r="D91" s="869" t="s">
        <v>2538</v>
      </c>
      <c r="E91" s="869" t="s">
        <v>2539</v>
      </c>
      <c r="F91" s="869" t="s">
        <v>3547</v>
      </c>
      <c r="G91" s="842" t="s">
        <v>3548</v>
      </c>
      <c r="H91" s="848" t="s">
        <v>2327</v>
      </c>
      <c r="I91" s="848" t="s">
        <v>2328</v>
      </c>
      <c r="J91" s="848" t="s">
        <v>2329</v>
      </c>
      <c r="K91" s="918" t="s">
        <v>1855</v>
      </c>
      <c r="L91" s="848" t="s">
        <v>2540</v>
      </c>
      <c r="M91" s="848" t="s">
        <v>2541</v>
      </c>
      <c r="N91" s="842"/>
      <c r="O91" s="845"/>
      <c r="P91" s="976"/>
      <c r="Q91" s="976"/>
      <c r="R91" s="842"/>
      <c r="S91" s="979"/>
    </row>
    <row r="92" spans="1:19" ht="58.5" customHeight="1" x14ac:dyDescent="0.25">
      <c r="A92" s="843"/>
      <c r="B92" s="843"/>
      <c r="C92" s="843"/>
      <c r="D92" s="859"/>
      <c r="E92" s="859"/>
      <c r="F92" s="859"/>
      <c r="G92" s="843"/>
      <c r="H92" s="849"/>
      <c r="I92" s="849"/>
      <c r="J92" s="849"/>
      <c r="K92" s="919"/>
      <c r="L92" s="849"/>
      <c r="M92" s="849"/>
      <c r="N92" s="843"/>
      <c r="O92" s="846"/>
      <c r="P92" s="977"/>
      <c r="Q92" s="977"/>
      <c r="R92" s="843"/>
      <c r="S92" s="980"/>
    </row>
    <row r="93" spans="1:19" ht="58.5" customHeight="1" x14ac:dyDescent="0.25">
      <c r="A93" s="843"/>
      <c r="B93" s="843"/>
      <c r="C93" s="843"/>
      <c r="D93" s="859"/>
      <c r="E93" s="859"/>
      <c r="F93" s="859"/>
      <c r="G93" s="843"/>
      <c r="H93" s="849"/>
      <c r="I93" s="849"/>
      <c r="J93" s="849"/>
      <c r="K93" s="919"/>
      <c r="L93" s="849"/>
      <c r="M93" s="849"/>
      <c r="N93" s="843"/>
      <c r="O93" s="846"/>
      <c r="P93" s="977"/>
      <c r="Q93" s="977"/>
      <c r="R93" s="843"/>
      <c r="S93" s="980"/>
    </row>
    <row r="94" spans="1:19" ht="58.5" customHeight="1" x14ac:dyDescent="0.25">
      <c r="A94" s="843"/>
      <c r="B94" s="843"/>
      <c r="C94" s="843"/>
      <c r="D94" s="859"/>
      <c r="E94" s="859"/>
      <c r="F94" s="859"/>
      <c r="G94" s="843"/>
      <c r="H94" s="849"/>
      <c r="I94" s="849"/>
      <c r="J94" s="849"/>
      <c r="K94" s="975"/>
      <c r="L94" s="849"/>
      <c r="M94" s="849"/>
      <c r="N94" s="843"/>
      <c r="O94" s="846"/>
      <c r="P94" s="977"/>
      <c r="Q94" s="977"/>
      <c r="R94" s="843"/>
      <c r="S94" s="980"/>
    </row>
    <row r="95" spans="1:19" ht="58.5" customHeight="1" x14ac:dyDescent="0.25">
      <c r="A95" s="844"/>
      <c r="B95" s="844"/>
      <c r="C95" s="844"/>
      <c r="D95" s="870"/>
      <c r="E95" s="870"/>
      <c r="F95" s="870"/>
      <c r="G95" s="844"/>
      <c r="H95" s="850"/>
      <c r="I95" s="850"/>
      <c r="J95" s="850"/>
      <c r="K95" s="352" t="s">
        <v>1856</v>
      </c>
      <c r="L95" s="850"/>
      <c r="M95" s="850"/>
      <c r="N95" s="844"/>
      <c r="O95" s="847"/>
      <c r="P95" s="978"/>
      <c r="Q95" s="978"/>
      <c r="R95" s="844"/>
      <c r="S95" s="981"/>
    </row>
    <row r="96" spans="1:19" ht="96" customHeight="1" x14ac:dyDescent="0.25">
      <c r="A96" s="842" t="s">
        <v>1858</v>
      </c>
      <c r="B96" s="842" t="s">
        <v>2542</v>
      </c>
      <c r="C96" s="842" t="s">
        <v>2543</v>
      </c>
      <c r="D96" s="869" t="s">
        <v>2544</v>
      </c>
      <c r="E96" s="869" t="s">
        <v>3549</v>
      </c>
      <c r="F96" s="845"/>
      <c r="G96" s="842" t="s">
        <v>3550</v>
      </c>
      <c r="H96" s="848" t="s">
        <v>2342</v>
      </c>
      <c r="I96" s="848" t="s">
        <v>2328</v>
      </c>
      <c r="J96" s="848" t="s">
        <v>2382</v>
      </c>
      <c r="K96" s="557" t="s">
        <v>1859</v>
      </c>
      <c r="L96" s="848" t="s">
        <v>3551</v>
      </c>
      <c r="M96" s="848" t="s">
        <v>2541</v>
      </c>
      <c r="N96" s="869"/>
      <c r="O96" s="869"/>
      <c r="P96" s="984"/>
      <c r="Q96" s="984"/>
      <c r="R96" s="842"/>
      <c r="S96" s="872"/>
    </row>
    <row r="97" spans="1:19" ht="74.25" customHeight="1" x14ac:dyDescent="0.25">
      <c r="A97" s="843"/>
      <c r="B97" s="843"/>
      <c r="C97" s="843"/>
      <c r="D97" s="859"/>
      <c r="E97" s="859"/>
      <c r="F97" s="846"/>
      <c r="G97" s="846"/>
      <c r="H97" s="849"/>
      <c r="I97" s="849"/>
      <c r="J97" s="849"/>
      <c r="K97" s="556" t="s">
        <v>1861</v>
      </c>
      <c r="L97" s="982"/>
      <c r="M97" s="849"/>
      <c r="N97" s="859"/>
      <c r="O97" s="983"/>
      <c r="P97" s="985"/>
      <c r="Q97" s="985"/>
      <c r="R97" s="843"/>
      <c r="S97" s="886"/>
    </row>
    <row r="98" spans="1:19" ht="92.25" customHeight="1" x14ac:dyDescent="0.25">
      <c r="A98" s="843"/>
      <c r="B98" s="843"/>
      <c r="C98" s="843"/>
      <c r="D98" s="859"/>
      <c r="E98" s="859"/>
      <c r="F98" s="846"/>
      <c r="G98" s="846"/>
      <c r="H98" s="849"/>
      <c r="I98" s="849"/>
      <c r="J98" s="849"/>
      <c r="K98" s="563" t="s">
        <v>1863</v>
      </c>
      <c r="L98" s="982"/>
      <c r="M98" s="849"/>
      <c r="N98" s="859"/>
      <c r="O98" s="983"/>
      <c r="P98" s="986"/>
      <c r="Q98" s="986"/>
      <c r="R98" s="843"/>
      <c r="S98" s="873"/>
    </row>
    <row r="99" spans="1:19" ht="216.75" x14ac:dyDescent="0.25">
      <c r="A99" s="842" t="s">
        <v>1865</v>
      </c>
      <c r="B99" s="842" t="s">
        <v>2545</v>
      </c>
      <c r="C99" s="845" t="s">
        <v>2546</v>
      </c>
      <c r="D99" s="510" t="s">
        <v>2547</v>
      </c>
      <c r="E99" s="510" t="s">
        <v>3552</v>
      </c>
      <c r="F99" s="635"/>
      <c r="G99" s="842" t="s">
        <v>2548</v>
      </c>
      <c r="H99" s="848" t="s">
        <v>2342</v>
      </c>
      <c r="I99" s="848" t="s">
        <v>2343</v>
      </c>
      <c r="J99" s="848" t="s">
        <v>2329</v>
      </c>
      <c r="K99" s="563" t="s">
        <v>1866</v>
      </c>
      <c r="L99" s="987" t="s">
        <v>2549</v>
      </c>
      <c r="M99" s="848" t="s">
        <v>2541</v>
      </c>
      <c r="N99" s="896" t="s">
        <v>1868</v>
      </c>
      <c r="O99" s="540" t="s">
        <v>2550</v>
      </c>
      <c r="P99" s="636" t="s">
        <v>3553</v>
      </c>
      <c r="Q99" s="540" t="s">
        <v>3554</v>
      </c>
      <c r="R99" s="540" t="s">
        <v>3555</v>
      </c>
      <c r="S99" s="516" t="s">
        <v>3556</v>
      </c>
    </row>
    <row r="100" spans="1:19" ht="38.25" x14ac:dyDescent="0.25">
      <c r="A100" s="843"/>
      <c r="B100" s="843"/>
      <c r="C100" s="846"/>
      <c r="D100" s="869" t="s">
        <v>2551</v>
      </c>
      <c r="E100" s="918" t="s">
        <v>3557</v>
      </c>
      <c r="F100" s="845"/>
      <c r="G100" s="843"/>
      <c r="H100" s="849"/>
      <c r="I100" s="849"/>
      <c r="J100" s="849"/>
      <c r="K100" s="563" t="s">
        <v>1871</v>
      </c>
      <c r="L100" s="988"/>
      <c r="M100" s="849"/>
      <c r="N100" s="898"/>
      <c r="O100" s="842" t="s">
        <v>2550</v>
      </c>
      <c r="P100" s="990" t="s">
        <v>3553</v>
      </c>
      <c r="Q100" s="842" t="s">
        <v>3554</v>
      </c>
      <c r="R100" s="842" t="s">
        <v>3558</v>
      </c>
      <c r="S100" s="872" t="s">
        <v>3559</v>
      </c>
    </row>
    <row r="101" spans="1:19" ht="38.25" x14ac:dyDescent="0.25">
      <c r="A101" s="843"/>
      <c r="B101" s="843"/>
      <c r="C101" s="846"/>
      <c r="D101" s="859"/>
      <c r="E101" s="919"/>
      <c r="F101" s="846"/>
      <c r="G101" s="843"/>
      <c r="H101" s="849"/>
      <c r="I101" s="849"/>
      <c r="J101" s="849"/>
      <c r="K101" s="563" t="s">
        <v>1873</v>
      </c>
      <c r="L101" s="988"/>
      <c r="M101" s="849"/>
      <c r="N101" s="842" t="s">
        <v>1875</v>
      </c>
      <c r="O101" s="843"/>
      <c r="P101" s="991"/>
      <c r="Q101" s="843"/>
      <c r="R101" s="843"/>
      <c r="S101" s="886"/>
    </row>
    <row r="102" spans="1:19" ht="51" x14ac:dyDescent="0.25">
      <c r="A102" s="844"/>
      <c r="B102" s="844"/>
      <c r="C102" s="847"/>
      <c r="D102" s="870"/>
      <c r="E102" s="975"/>
      <c r="F102" s="847"/>
      <c r="G102" s="844"/>
      <c r="H102" s="850"/>
      <c r="I102" s="850"/>
      <c r="J102" s="850"/>
      <c r="K102" s="563" t="s">
        <v>1877</v>
      </c>
      <c r="L102" s="989"/>
      <c r="M102" s="850"/>
      <c r="N102" s="844"/>
      <c r="O102" s="844"/>
      <c r="P102" s="992"/>
      <c r="Q102" s="844"/>
      <c r="R102" s="844"/>
      <c r="S102" s="873"/>
    </row>
    <row r="105" spans="1:19" ht="36" customHeight="1" x14ac:dyDescent="0.25">
      <c r="A105" s="832" t="s">
        <v>3560</v>
      </c>
      <c r="B105" s="832"/>
      <c r="C105" s="832"/>
      <c r="D105" s="832"/>
      <c r="E105" s="832"/>
      <c r="F105" s="832" t="s">
        <v>3561</v>
      </c>
      <c r="G105" s="832"/>
      <c r="H105" s="832"/>
      <c r="I105" s="832"/>
      <c r="J105" s="832"/>
      <c r="K105" s="832"/>
      <c r="L105" s="832"/>
      <c r="M105" s="832"/>
      <c r="N105" s="832"/>
      <c r="O105" s="832"/>
      <c r="P105" s="832"/>
      <c r="Q105" s="832"/>
      <c r="R105" s="832"/>
      <c r="S105" s="832"/>
    </row>
    <row r="106" spans="1:19" ht="89.25" x14ac:dyDescent="0.25">
      <c r="A106" s="842" t="s">
        <v>3562</v>
      </c>
      <c r="B106" s="842" t="s">
        <v>3563</v>
      </c>
      <c r="C106" s="830" t="s">
        <v>3564</v>
      </c>
      <c r="D106" s="830" t="s">
        <v>3565</v>
      </c>
      <c r="E106" s="830" t="s">
        <v>3566</v>
      </c>
      <c r="F106" s="830"/>
      <c r="G106" s="830" t="s">
        <v>3567</v>
      </c>
      <c r="H106" s="861" t="s">
        <v>2749</v>
      </c>
      <c r="I106" s="861" t="s">
        <v>2647</v>
      </c>
      <c r="J106" s="865" t="s">
        <v>3568</v>
      </c>
      <c r="K106" s="563" t="s">
        <v>551</v>
      </c>
      <c r="L106" s="861" t="s">
        <v>3569</v>
      </c>
      <c r="M106" s="993" t="s">
        <v>3570</v>
      </c>
      <c r="N106" s="563" t="s">
        <v>3571</v>
      </c>
      <c r="O106" s="830" t="s">
        <v>3572</v>
      </c>
      <c r="P106" s="994">
        <v>44408</v>
      </c>
      <c r="Q106" s="995">
        <v>44742</v>
      </c>
      <c r="R106" s="540" t="s">
        <v>3573</v>
      </c>
      <c r="S106" s="637" t="s">
        <v>2383</v>
      </c>
    </row>
    <row r="107" spans="1:19" ht="38.25" x14ac:dyDescent="0.25">
      <c r="A107" s="843"/>
      <c r="B107" s="843"/>
      <c r="C107" s="830"/>
      <c r="D107" s="830"/>
      <c r="E107" s="830"/>
      <c r="F107" s="830"/>
      <c r="G107" s="830"/>
      <c r="H107" s="861"/>
      <c r="I107" s="861"/>
      <c r="J107" s="865"/>
      <c r="K107" s="862" t="s">
        <v>556</v>
      </c>
      <c r="L107" s="861"/>
      <c r="M107" s="982"/>
      <c r="N107" s="563" t="s">
        <v>558</v>
      </c>
      <c r="O107" s="830"/>
      <c r="P107" s="994"/>
      <c r="Q107" s="995"/>
      <c r="R107" s="540" t="s">
        <v>3574</v>
      </c>
      <c r="S107" s="637" t="s">
        <v>3575</v>
      </c>
    </row>
    <row r="108" spans="1:19" ht="178.5" x14ac:dyDescent="0.25">
      <c r="A108" s="843"/>
      <c r="B108" s="843"/>
      <c r="C108" s="830"/>
      <c r="D108" s="830"/>
      <c r="E108" s="830"/>
      <c r="F108" s="830"/>
      <c r="G108" s="830"/>
      <c r="H108" s="861"/>
      <c r="I108" s="861"/>
      <c r="J108" s="865"/>
      <c r="K108" s="862"/>
      <c r="L108" s="861"/>
      <c r="M108" s="982"/>
      <c r="N108" s="563" t="s">
        <v>561</v>
      </c>
      <c r="O108" s="830"/>
      <c r="P108" s="994"/>
      <c r="Q108" s="995"/>
      <c r="R108" s="540" t="s">
        <v>3576</v>
      </c>
      <c r="S108" s="637">
        <v>1</v>
      </c>
    </row>
    <row r="109" spans="1:19" ht="178.5" x14ac:dyDescent="0.25">
      <c r="A109" s="843"/>
      <c r="B109" s="843"/>
      <c r="C109" s="830"/>
      <c r="D109" s="830"/>
      <c r="E109" s="830"/>
      <c r="F109" s="830"/>
      <c r="G109" s="830"/>
      <c r="H109" s="861"/>
      <c r="I109" s="861"/>
      <c r="J109" s="865"/>
      <c r="K109" s="563" t="s">
        <v>564</v>
      </c>
      <c r="L109" s="861"/>
      <c r="M109" s="982"/>
      <c r="N109" s="563" t="s">
        <v>566</v>
      </c>
      <c r="O109" s="830"/>
      <c r="P109" s="994"/>
      <c r="Q109" s="995"/>
      <c r="R109" s="540" t="s">
        <v>3577</v>
      </c>
      <c r="S109" s="637">
        <v>1</v>
      </c>
    </row>
    <row r="110" spans="1:19" ht="12.75" customHeight="1" x14ac:dyDescent="0.25">
      <c r="A110" s="843"/>
      <c r="B110" s="843"/>
      <c r="C110" s="830"/>
      <c r="D110" s="830"/>
      <c r="E110" s="830"/>
      <c r="F110" s="830"/>
      <c r="G110" s="830"/>
      <c r="H110" s="861"/>
      <c r="I110" s="861"/>
      <c r="J110" s="865"/>
      <c r="K110" s="869" t="s">
        <v>569</v>
      </c>
      <c r="L110" s="861"/>
      <c r="M110" s="982"/>
      <c r="N110" s="869" t="s">
        <v>571</v>
      </c>
      <c r="O110" s="830"/>
      <c r="P110" s="994"/>
      <c r="Q110" s="995"/>
      <c r="R110" s="842" t="s">
        <v>3578</v>
      </c>
      <c r="S110" s="996">
        <v>1</v>
      </c>
    </row>
    <row r="111" spans="1:19" ht="12.75" customHeight="1" x14ac:dyDescent="0.25">
      <c r="A111" s="843"/>
      <c r="B111" s="843"/>
      <c r="C111" s="830"/>
      <c r="D111" s="830"/>
      <c r="E111" s="830"/>
      <c r="F111" s="830"/>
      <c r="G111" s="830"/>
      <c r="H111" s="861"/>
      <c r="I111" s="861"/>
      <c r="J111" s="865"/>
      <c r="K111" s="859"/>
      <c r="L111" s="861"/>
      <c r="M111" s="982"/>
      <c r="N111" s="859"/>
      <c r="O111" s="830"/>
      <c r="P111" s="994"/>
      <c r="Q111" s="995"/>
      <c r="R111" s="843"/>
      <c r="S111" s="997"/>
    </row>
    <row r="112" spans="1:19" ht="153" x14ac:dyDescent="0.25">
      <c r="A112" s="842" t="s">
        <v>3579</v>
      </c>
      <c r="B112" s="842" t="s">
        <v>3580</v>
      </c>
      <c r="C112" s="830" t="s">
        <v>3581</v>
      </c>
      <c r="D112" s="830" t="s">
        <v>3582</v>
      </c>
      <c r="E112" s="830" t="s">
        <v>3583</v>
      </c>
      <c r="F112" s="830" t="s">
        <v>3584</v>
      </c>
      <c r="G112" s="830"/>
      <c r="H112" s="861"/>
      <c r="I112" s="861"/>
      <c r="J112" s="865"/>
      <c r="K112" s="563" t="s">
        <v>576</v>
      </c>
      <c r="L112" s="861"/>
      <c r="M112" s="982"/>
      <c r="N112" s="563" t="s">
        <v>578</v>
      </c>
      <c r="O112" s="540" t="s">
        <v>3585</v>
      </c>
      <c r="P112" s="995">
        <v>44408</v>
      </c>
      <c r="Q112" s="995">
        <v>44772</v>
      </c>
      <c r="R112" s="638" t="s">
        <v>3586</v>
      </c>
      <c r="S112" s="998">
        <v>0.8</v>
      </c>
    </row>
    <row r="113" spans="1:19" ht="102" x14ac:dyDescent="0.25">
      <c r="A113" s="843"/>
      <c r="B113" s="843"/>
      <c r="C113" s="830"/>
      <c r="D113" s="830"/>
      <c r="E113" s="830"/>
      <c r="F113" s="830"/>
      <c r="G113" s="830"/>
      <c r="H113" s="861"/>
      <c r="I113" s="861"/>
      <c r="J113" s="865"/>
      <c r="K113" s="563" t="s">
        <v>581</v>
      </c>
      <c r="L113" s="861"/>
      <c r="M113" s="982"/>
      <c r="N113" s="563" t="s">
        <v>583</v>
      </c>
      <c r="O113" s="540" t="s">
        <v>3587</v>
      </c>
      <c r="P113" s="995"/>
      <c r="Q113" s="995"/>
      <c r="R113" s="638" t="s">
        <v>3588</v>
      </c>
      <c r="S113" s="998"/>
    </row>
    <row r="114" spans="1:19" ht="114.75" x14ac:dyDescent="0.25">
      <c r="A114" s="843"/>
      <c r="B114" s="843"/>
      <c r="C114" s="830"/>
      <c r="D114" s="830"/>
      <c r="E114" s="830"/>
      <c r="F114" s="830"/>
      <c r="G114" s="830"/>
      <c r="H114" s="861"/>
      <c r="I114" s="861"/>
      <c r="J114" s="865"/>
      <c r="K114" s="563" t="s">
        <v>586</v>
      </c>
      <c r="L114" s="861"/>
      <c r="M114" s="982"/>
      <c r="N114" s="563" t="s">
        <v>588</v>
      </c>
      <c r="O114" s="540" t="s">
        <v>3589</v>
      </c>
      <c r="P114" s="995"/>
      <c r="Q114" s="995"/>
      <c r="R114" s="638" t="s">
        <v>3590</v>
      </c>
      <c r="S114" s="998"/>
    </row>
    <row r="115" spans="1:19" ht="204" x14ac:dyDescent="0.25">
      <c r="A115" s="844"/>
      <c r="B115" s="844"/>
      <c r="C115" s="842"/>
      <c r="D115" s="842"/>
      <c r="E115" s="842"/>
      <c r="F115" s="842"/>
      <c r="G115" s="830"/>
      <c r="H115" s="861"/>
      <c r="I115" s="861"/>
      <c r="J115" s="865"/>
      <c r="K115" s="563" t="s">
        <v>591</v>
      </c>
      <c r="L115" s="861"/>
      <c r="M115" s="982"/>
      <c r="N115" s="510" t="s">
        <v>593</v>
      </c>
      <c r="O115" s="540" t="s">
        <v>3591</v>
      </c>
      <c r="P115" s="995"/>
      <c r="Q115" s="995"/>
      <c r="R115" s="540" t="s">
        <v>3592</v>
      </c>
      <c r="S115" s="998"/>
    </row>
    <row r="116" spans="1:19" ht="102" x14ac:dyDescent="0.25">
      <c r="A116" s="842" t="s">
        <v>3593</v>
      </c>
      <c r="B116" s="842" t="s">
        <v>597</v>
      </c>
      <c r="C116" s="830" t="s">
        <v>3594</v>
      </c>
      <c r="D116" s="830" t="s">
        <v>3595</v>
      </c>
      <c r="E116" s="830" t="s">
        <v>3596</v>
      </c>
      <c r="F116" s="864"/>
      <c r="G116" s="830"/>
      <c r="H116" s="861"/>
      <c r="I116" s="861"/>
      <c r="J116" s="865"/>
      <c r="K116" s="869" t="s">
        <v>599</v>
      </c>
      <c r="L116" s="861"/>
      <c r="M116" s="982"/>
      <c r="N116" s="869" t="s">
        <v>601</v>
      </c>
      <c r="O116" s="830" t="s">
        <v>3597</v>
      </c>
      <c r="P116" s="995">
        <v>44408</v>
      </c>
      <c r="Q116" s="995">
        <v>44772</v>
      </c>
      <c r="R116" s="638" t="s">
        <v>3598</v>
      </c>
      <c r="S116" s="998">
        <v>0.8</v>
      </c>
    </row>
    <row r="117" spans="1:19" ht="25.5" x14ac:dyDescent="0.25">
      <c r="A117" s="843"/>
      <c r="B117" s="843"/>
      <c r="C117" s="830"/>
      <c r="D117" s="830"/>
      <c r="E117" s="830"/>
      <c r="F117" s="864"/>
      <c r="G117" s="830"/>
      <c r="H117" s="861"/>
      <c r="I117" s="861"/>
      <c r="J117" s="865"/>
      <c r="K117" s="870"/>
      <c r="L117" s="861"/>
      <c r="M117" s="982"/>
      <c r="N117" s="870"/>
      <c r="O117" s="830"/>
      <c r="P117" s="995"/>
      <c r="Q117" s="995"/>
      <c r="R117" s="638" t="s">
        <v>3599</v>
      </c>
      <c r="S117" s="998"/>
    </row>
    <row r="118" spans="1:19" ht="255.75" thickBot="1" x14ac:dyDescent="0.3">
      <c r="A118" s="843"/>
      <c r="B118" s="843"/>
      <c r="C118" s="830"/>
      <c r="D118" s="830"/>
      <c r="E118" s="830"/>
      <c r="F118" s="864"/>
      <c r="G118" s="830"/>
      <c r="H118" s="861"/>
      <c r="I118" s="861"/>
      <c r="J118" s="865"/>
      <c r="K118" s="563" t="s">
        <v>605</v>
      </c>
      <c r="L118" s="861"/>
      <c r="M118" s="982"/>
      <c r="N118" s="556" t="s">
        <v>607</v>
      </c>
      <c r="O118" s="842" t="s">
        <v>3600</v>
      </c>
      <c r="P118" s="995">
        <v>44408</v>
      </c>
      <c r="Q118" s="995">
        <v>44772</v>
      </c>
      <c r="R118" s="639" t="s">
        <v>3601</v>
      </c>
      <c r="S118" s="637">
        <v>0.8</v>
      </c>
    </row>
    <row r="119" spans="1:19" ht="267.75" x14ac:dyDescent="0.25">
      <c r="A119" s="844"/>
      <c r="B119" s="844"/>
      <c r="C119" s="830"/>
      <c r="D119" s="830"/>
      <c r="E119" s="830"/>
      <c r="F119" s="864"/>
      <c r="G119" s="830"/>
      <c r="H119" s="861"/>
      <c r="I119" s="861"/>
      <c r="J119" s="865"/>
      <c r="K119" s="563" t="s">
        <v>3602</v>
      </c>
      <c r="L119" s="861"/>
      <c r="M119" s="982"/>
      <c r="N119" s="563" t="s">
        <v>613</v>
      </c>
      <c r="O119" s="844"/>
      <c r="P119" s="995"/>
      <c r="Q119" s="995"/>
      <c r="R119" s="640" t="s">
        <v>3603</v>
      </c>
      <c r="S119" s="637">
        <v>0.8</v>
      </c>
    </row>
    <row r="120" spans="1:19" ht="75" customHeight="1" x14ac:dyDescent="0.25">
      <c r="A120" s="842" t="s">
        <v>3604</v>
      </c>
      <c r="B120" s="842" t="s">
        <v>617</v>
      </c>
      <c r="C120" s="842" t="s">
        <v>3605</v>
      </c>
      <c r="D120" s="842" t="s">
        <v>3606</v>
      </c>
      <c r="E120" s="845"/>
      <c r="F120" s="845" t="s">
        <v>618</v>
      </c>
      <c r="G120" s="830"/>
      <c r="H120" s="861"/>
      <c r="I120" s="861"/>
      <c r="J120" s="865"/>
      <c r="K120" s="563" t="s">
        <v>619</v>
      </c>
      <c r="L120" s="861"/>
      <c r="M120" s="982"/>
      <c r="N120" s="563" t="s">
        <v>621</v>
      </c>
      <c r="O120" s="842" t="s">
        <v>3607</v>
      </c>
      <c r="P120" s="995">
        <v>44408</v>
      </c>
      <c r="Q120" s="995">
        <v>44772</v>
      </c>
      <c r="R120" s="638" t="s">
        <v>3608</v>
      </c>
      <c r="S120" s="998">
        <v>0.8</v>
      </c>
    </row>
    <row r="121" spans="1:19" ht="306" x14ac:dyDescent="0.25">
      <c r="A121" s="843"/>
      <c r="B121" s="843"/>
      <c r="C121" s="843"/>
      <c r="D121" s="843"/>
      <c r="E121" s="846"/>
      <c r="F121" s="846"/>
      <c r="G121" s="830"/>
      <c r="H121" s="861"/>
      <c r="I121" s="861"/>
      <c r="J121" s="865"/>
      <c r="K121" s="563" t="s">
        <v>3609</v>
      </c>
      <c r="L121" s="861"/>
      <c r="M121" s="982"/>
      <c r="N121" s="563" t="s">
        <v>626</v>
      </c>
      <c r="O121" s="843"/>
      <c r="P121" s="995"/>
      <c r="Q121" s="995"/>
      <c r="R121" s="638" t="s">
        <v>627</v>
      </c>
      <c r="S121" s="998"/>
    </row>
    <row r="122" spans="1:19" ht="180" customHeight="1" x14ac:dyDescent="0.25">
      <c r="A122" s="843"/>
      <c r="B122" s="843"/>
      <c r="C122" s="843"/>
      <c r="D122" s="843"/>
      <c r="E122" s="846"/>
      <c r="F122" s="846"/>
      <c r="G122" s="830"/>
      <c r="H122" s="861"/>
      <c r="I122" s="861"/>
      <c r="J122" s="865"/>
      <c r="K122" s="563" t="s">
        <v>629</v>
      </c>
      <c r="L122" s="861"/>
      <c r="M122" s="982"/>
      <c r="N122" s="563" t="s">
        <v>3610</v>
      </c>
      <c r="O122" s="844"/>
      <c r="P122" s="995"/>
      <c r="Q122" s="995"/>
      <c r="R122" s="641" t="s">
        <v>632</v>
      </c>
      <c r="S122" s="998"/>
    </row>
    <row r="123" spans="1:19" ht="127.5" x14ac:dyDescent="0.25">
      <c r="A123" s="843"/>
      <c r="B123" s="547"/>
      <c r="C123" s="547"/>
      <c r="D123" s="547"/>
      <c r="E123" s="847"/>
      <c r="F123" s="847"/>
      <c r="G123" s="830"/>
      <c r="H123" s="861"/>
      <c r="I123" s="861"/>
      <c r="J123" s="865"/>
      <c r="K123" s="563" t="s">
        <v>634</v>
      </c>
      <c r="L123" s="861"/>
      <c r="M123" s="982"/>
      <c r="N123" s="510" t="s">
        <v>636</v>
      </c>
      <c r="O123" s="540" t="s">
        <v>3611</v>
      </c>
      <c r="P123" s="995"/>
      <c r="Q123" s="995"/>
      <c r="R123" s="540" t="s">
        <v>3612</v>
      </c>
      <c r="S123" s="998"/>
    </row>
    <row r="124" spans="1:19" ht="300" customHeight="1" x14ac:dyDescent="0.25">
      <c r="A124" s="843"/>
      <c r="B124" s="843" t="s">
        <v>639</v>
      </c>
      <c r="C124" s="843" t="s">
        <v>3613</v>
      </c>
      <c r="D124" s="830" t="s">
        <v>3614</v>
      </c>
      <c r="E124" s="842" t="s">
        <v>3615</v>
      </c>
      <c r="F124" s="842" t="s">
        <v>3616</v>
      </c>
      <c r="G124" s="830"/>
      <c r="H124" s="861"/>
      <c r="I124" s="861"/>
      <c r="J124" s="865"/>
      <c r="K124" s="563" t="s">
        <v>640</v>
      </c>
      <c r="L124" s="861"/>
      <c r="M124" s="982"/>
      <c r="N124" s="563" t="s">
        <v>641</v>
      </c>
      <c r="O124" s="842" t="s">
        <v>3617</v>
      </c>
      <c r="P124" s="995"/>
      <c r="Q124" s="995"/>
      <c r="R124" s="642" t="s">
        <v>3618</v>
      </c>
      <c r="S124" s="998"/>
    </row>
    <row r="125" spans="1:19" ht="120" customHeight="1" x14ac:dyDescent="0.25">
      <c r="A125" s="843"/>
      <c r="B125" s="843"/>
      <c r="C125" s="843"/>
      <c r="D125" s="830"/>
      <c r="E125" s="846"/>
      <c r="F125" s="843"/>
      <c r="G125" s="830"/>
      <c r="H125" s="861"/>
      <c r="I125" s="861"/>
      <c r="J125" s="865"/>
      <c r="K125" s="563" t="s">
        <v>643</v>
      </c>
      <c r="L125" s="861"/>
      <c r="M125" s="982"/>
      <c r="N125" s="563" t="s">
        <v>644</v>
      </c>
      <c r="O125" s="843"/>
      <c r="P125" s="995"/>
      <c r="Q125" s="995"/>
      <c r="R125" s="642" t="s">
        <v>3619</v>
      </c>
      <c r="S125" s="998"/>
    </row>
    <row r="126" spans="1:19" ht="60" customHeight="1" x14ac:dyDescent="0.25">
      <c r="A126" s="843"/>
      <c r="B126" s="843"/>
      <c r="C126" s="843"/>
      <c r="D126" s="830"/>
      <c r="E126" s="846"/>
      <c r="F126" s="843"/>
      <c r="G126" s="830"/>
      <c r="H126" s="861"/>
      <c r="I126" s="861"/>
      <c r="J126" s="865"/>
      <c r="K126" s="563" t="s">
        <v>647</v>
      </c>
      <c r="L126" s="861"/>
      <c r="M126" s="982"/>
      <c r="N126" s="563" t="s">
        <v>3620</v>
      </c>
      <c r="O126" s="843"/>
      <c r="P126" s="995"/>
      <c r="Q126" s="995"/>
      <c r="R126" s="641" t="s">
        <v>3619</v>
      </c>
      <c r="S126" s="998"/>
    </row>
    <row r="127" spans="1:19" ht="63.75" x14ac:dyDescent="0.25">
      <c r="A127" s="843"/>
      <c r="B127" s="844"/>
      <c r="C127" s="844"/>
      <c r="D127" s="830"/>
      <c r="E127" s="847"/>
      <c r="F127" s="844"/>
      <c r="G127" s="830"/>
      <c r="H127" s="861"/>
      <c r="I127" s="861"/>
      <c r="J127" s="865"/>
      <c r="K127" s="563" t="s">
        <v>649</v>
      </c>
      <c r="L127" s="861"/>
      <c r="M127" s="982"/>
      <c r="N127" s="563" t="s">
        <v>650</v>
      </c>
      <c r="O127" s="844"/>
      <c r="P127" s="995"/>
      <c r="Q127" s="995"/>
      <c r="R127" s="641" t="s">
        <v>3621</v>
      </c>
      <c r="S127" s="998"/>
    </row>
    <row r="128" spans="1:19" ht="204" x14ac:dyDescent="0.25">
      <c r="A128" s="830" t="s">
        <v>3622</v>
      </c>
      <c r="B128" s="546" t="s">
        <v>652</v>
      </c>
      <c r="C128" s="842" t="s">
        <v>3623</v>
      </c>
      <c r="D128" s="540" t="s">
        <v>3624</v>
      </c>
      <c r="E128" s="510" t="s">
        <v>3625</v>
      </c>
      <c r="F128" s="510"/>
      <c r="G128" s="830"/>
      <c r="H128" s="861"/>
      <c r="I128" s="861"/>
      <c r="J128" s="865"/>
      <c r="K128" s="556" t="s">
        <v>653</v>
      </c>
      <c r="L128" s="861"/>
      <c r="M128" s="982"/>
      <c r="N128" s="563" t="s">
        <v>3626</v>
      </c>
      <c r="O128" s="842" t="s">
        <v>3627</v>
      </c>
      <c r="P128" s="995">
        <v>44408</v>
      </c>
      <c r="Q128" s="995">
        <v>44772</v>
      </c>
      <c r="R128" s="830" t="s">
        <v>3628</v>
      </c>
      <c r="S128" s="999">
        <v>0.8</v>
      </c>
    </row>
    <row r="129" spans="1:19" ht="409.5" customHeight="1" x14ac:dyDescent="0.25">
      <c r="A129" s="830"/>
      <c r="B129" s="540" t="s">
        <v>656</v>
      </c>
      <c r="C129" s="843"/>
      <c r="D129" s="540" t="s">
        <v>3629</v>
      </c>
      <c r="E129" s="510"/>
      <c r="F129" s="510"/>
      <c r="G129" s="830"/>
      <c r="H129" s="861"/>
      <c r="I129" s="861"/>
      <c r="J129" s="865"/>
      <c r="K129" s="563" t="s">
        <v>3630</v>
      </c>
      <c r="L129" s="861"/>
      <c r="M129" s="982"/>
      <c r="N129" s="563" t="s">
        <v>3631</v>
      </c>
      <c r="O129" s="843"/>
      <c r="P129" s="995"/>
      <c r="Q129" s="995"/>
      <c r="R129" s="830"/>
      <c r="S129" s="999"/>
    </row>
    <row r="130" spans="1:19" ht="409.5" customHeight="1" x14ac:dyDescent="0.25">
      <c r="A130" s="830"/>
      <c r="B130" s="548" t="s">
        <v>660</v>
      </c>
      <c r="C130" s="844"/>
      <c r="D130" s="540" t="s">
        <v>3632</v>
      </c>
      <c r="E130" s="540"/>
      <c r="F130" s="540"/>
      <c r="G130" s="830"/>
      <c r="H130" s="861"/>
      <c r="I130" s="861"/>
      <c r="J130" s="865"/>
      <c r="K130" s="558" t="s">
        <v>661</v>
      </c>
      <c r="L130" s="861"/>
      <c r="M130" s="982"/>
      <c r="N130" s="563" t="s">
        <v>662</v>
      </c>
      <c r="O130" s="844"/>
      <c r="P130" s="995"/>
      <c r="Q130" s="995"/>
      <c r="R130" s="830"/>
      <c r="S130" s="999"/>
    </row>
    <row r="133" spans="1:19" ht="40.5" customHeight="1" x14ac:dyDescent="0.25">
      <c r="A133" s="832" t="s">
        <v>2552</v>
      </c>
      <c r="B133" s="832"/>
      <c r="C133" s="832"/>
      <c r="D133" s="832"/>
      <c r="E133" s="832"/>
      <c r="F133" s="832" t="s">
        <v>3633</v>
      </c>
      <c r="G133" s="832"/>
      <c r="H133" s="832"/>
      <c r="I133" s="832"/>
      <c r="J133" s="832"/>
      <c r="K133" s="832"/>
      <c r="L133" s="832"/>
      <c r="M133" s="832"/>
      <c r="N133" s="832"/>
      <c r="O133" s="832"/>
      <c r="P133" s="832"/>
      <c r="Q133" s="832"/>
      <c r="R133" s="832"/>
      <c r="S133" s="832"/>
    </row>
    <row r="134" spans="1:19" ht="51" x14ac:dyDescent="0.25">
      <c r="A134" s="830" t="s">
        <v>1942</v>
      </c>
      <c r="B134" s="830" t="s">
        <v>2553</v>
      </c>
      <c r="C134" s="830" t="s">
        <v>2566</v>
      </c>
      <c r="D134" s="830" t="s">
        <v>2554</v>
      </c>
      <c r="E134" s="830" t="s">
        <v>2555</v>
      </c>
      <c r="F134" s="540" t="s">
        <v>2556</v>
      </c>
      <c r="G134" s="830" t="s">
        <v>3634</v>
      </c>
      <c r="H134" s="861" t="s">
        <v>2327</v>
      </c>
      <c r="I134" s="861" t="s">
        <v>2343</v>
      </c>
      <c r="J134" s="861" t="s">
        <v>2557</v>
      </c>
      <c r="K134" s="862" t="s">
        <v>2558</v>
      </c>
      <c r="L134" s="861" t="s">
        <v>2559</v>
      </c>
      <c r="M134" s="861" t="s">
        <v>2331</v>
      </c>
      <c r="N134" s="830"/>
      <c r="O134" s="830"/>
      <c r="P134" s="1000"/>
      <c r="Q134" s="1000"/>
      <c r="R134" s="830"/>
      <c r="S134" s="874"/>
    </row>
    <row r="135" spans="1:19" ht="63.75" x14ac:dyDescent="0.25">
      <c r="A135" s="830"/>
      <c r="B135" s="830"/>
      <c r="C135" s="830"/>
      <c r="D135" s="830"/>
      <c r="E135" s="830"/>
      <c r="F135" s="540" t="s">
        <v>2562</v>
      </c>
      <c r="G135" s="830"/>
      <c r="H135" s="861"/>
      <c r="I135" s="861"/>
      <c r="J135" s="861"/>
      <c r="K135" s="862"/>
      <c r="L135" s="861"/>
      <c r="M135" s="861"/>
      <c r="N135" s="830"/>
      <c r="O135" s="830"/>
      <c r="P135" s="1000"/>
      <c r="Q135" s="1000"/>
      <c r="R135" s="830"/>
      <c r="S135" s="874"/>
    </row>
    <row r="136" spans="1:19" ht="32.25" customHeight="1" x14ac:dyDescent="0.25">
      <c r="A136" s="830"/>
      <c r="B136" s="830"/>
      <c r="C136" s="830"/>
      <c r="D136" s="830"/>
      <c r="E136" s="830" t="s">
        <v>2563</v>
      </c>
      <c r="F136" s="830"/>
      <c r="G136" s="830"/>
      <c r="H136" s="861"/>
      <c r="I136" s="861"/>
      <c r="J136" s="861"/>
      <c r="K136" s="862"/>
      <c r="L136" s="861"/>
      <c r="M136" s="861"/>
      <c r="N136" s="830"/>
      <c r="O136" s="830"/>
      <c r="P136" s="1000"/>
      <c r="Q136" s="1000"/>
      <c r="R136" s="830"/>
      <c r="S136" s="874"/>
    </row>
    <row r="137" spans="1:19" ht="32.25" customHeight="1" x14ac:dyDescent="0.25">
      <c r="A137" s="830"/>
      <c r="B137" s="830"/>
      <c r="C137" s="830"/>
      <c r="D137" s="830"/>
      <c r="E137" s="830"/>
      <c r="F137" s="830"/>
      <c r="G137" s="830"/>
      <c r="H137" s="861"/>
      <c r="I137" s="861"/>
      <c r="J137" s="861"/>
      <c r="K137" s="862"/>
      <c r="L137" s="861"/>
      <c r="M137" s="861"/>
      <c r="N137" s="830"/>
      <c r="O137" s="830"/>
      <c r="P137" s="1000"/>
      <c r="Q137" s="1000"/>
      <c r="R137" s="830"/>
      <c r="S137" s="874"/>
    </row>
    <row r="138" spans="1:19" ht="32.25" customHeight="1" x14ac:dyDescent="0.25">
      <c r="A138" s="830"/>
      <c r="B138" s="830"/>
      <c r="C138" s="830"/>
      <c r="D138" s="830"/>
      <c r="E138" s="830" t="s">
        <v>2564</v>
      </c>
      <c r="F138" s="830"/>
      <c r="G138" s="830"/>
      <c r="H138" s="861"/>
      <c r="I138" s="861"/>
      <c r="J138" s="861"/>
      <c r="K138" s="862"/>
      <c r="L138" s="861"/>
      <c r="M138" s="861"/>
      <c r="N138" s="830"/>
      <c r="O138" s="830"/>
      <c r="P138" s="1000"/>
      <c r="Q138" s="1000"/>
      <c r="R138" s="830"/>
      <c r="S138" s="874"/>
    </row>
    <row r="139" spans="1:19" ht="33.75" customHeight="1" x14ac:dyDescent="0.25">
      <c r="A139" s="830"/>
      <c r="B139" s="830"/>
      <c r="C139" s="830"/>
      <c r="D139" s="830"/>
      <c r="E139" s="830"/>
      <c r="F139" s="830"/>
      <c r="G139" s="830"/>
      <c r="H139" s="861"/>
      <c r="I139" s="861"/>
      <c r="J139" s="861"/>
      <c r="K139" s="862"/>
      <c r="L139" s="861"/>
      <c r="M139" s="861"/>
      <c r="N139" s="830"/>
      <c r="O139" s="830"/>
      <c r="P139" s="1000"/>
      <c r="Q139" s="1000"/>
      <c r="R139" s="830"/>
      <c r="S139" s="874"/>
    </row>
    <row r="140" spans="1:19" ht="63.75" x14ac:dyDescent="0.25">
      <c r="A140" s="830" t="s">
        <v>1944</v>
      </c>
      <c r="B140" s="830" t="s">
        <v>2565</v>
      </c>
      <c r="C140" s="830" t="s">
        <v>2566</v>
      </c>
      <c r="D140" s="540" t="s">
        <v>2567</v>
      </c>
      <c r="E140" s="540" t="s">
        <v>2568</v>
      </c>
      <c r="F140" s="540"/>
      <c r="G140" s="830" t="s">
        <v>2569</v>
      </c>
      <c r="H140" s="861" t="s">
        <v>2342</v>
      </c>
      <c r="I140" s="861" t="s">
        <v>2570</v>
      </c>
      <c r="J140" s="861" t="s">
        <v>2571</v>
      </c>
      <c r="K140" s="862" t="s">
        <v>1945</v>
      </c>
      <c r="L140" s="861" t="s">
        <v>2572</v>
      </c>
      <c r="M140" s="861" t="s">
        <v>2394</v>
      </c>
      <c r="N140" s="510"/>
      <c r="O140" s="510"/>
      <c r="P140" s="510"/>
      <c r="Q140" s="527"/>
      <c r="R140" s="510"/>
      <c r="S140" s="643"/>
    </row>
    <row r="141" spans="1:19" ht="76.5" x14ac:dyDescent="0.25">
      <c r="A141" s="830"/>
      <c r="B141" s="830"/>
      <c r="C141" s="830"/>
      <c r="D141" s="540" t="s">
        <v>2573</v>
      </c>
      <c r="E141" s="540" t="s">
        <v>2574</v>
      </c>
      <c r="F141" s="540"/>
      <c r="G141" s="830"/>
      <c r="H141" s="861"/>
      <c r="I141" s="861"/>
      <c r="J141" s="861"/>
      <c r="K141" s="862"/>
      <c r="L141" s="861"/>
      <c r="M141" s="861"/>
      <c r="N141" s="510"/>
      <c r="O141" s="510"/>
      <c r="P141" s="510"/>
      <c r="Q141" s="527"/>
      <c r="R141" s="510"/>
      <c r="S141" s="643"/>
    </row>
    <row r="142" spans="1:19" ht="63.75" x14ac:dyDescent="0.25">
      <c r="A142" s="830"/>
      <c r="B142" s="830"/>
      <c r="C142" s="830"/>
      <c r="D142" s="540" t="s">
        <v>2575</v>
      </c>
      <c r="E142" s="540" t="s">
        <v>2576</v>
      </c>
      <c r="F142" s="540"/>
      <c r="G142" s="830"/>
      <c r="H142" s="861"/>
      <c r="I142" s="861"/>
      <c r="J142" s="861"/>
      <c r="K142" s="862"/>
      <c r="L142" s="861"/>
      <c r="M142" s="861"/>
      <c r="N142" s="510"/>
      <c r="O142" s="510"/>
      <c r="P142" s="510"/>
      <c r="Q142" s="527"/>
      <c r="R142" s="510"/>
      <c r="S142" s="643"/>
    </row>
    <row r="143" spans="1:19" ht="63.75" x14ac:dyDescent="0.25">
      <c r="A143" s="830"/>
      <c r="B143" s="830"/>
      <c r="C143" s="830"/>
      <c r="D143" s="540" t="s">
        <v>2577</v>
      </c>
      <c r="E143" s="540"/>
      <c r="F143" s="540"/>
      <c r="G143" s="830"/>
      <c r="H143" s="861"/>
      <c r="I143" s="861"/>
      <c r="J143" s="861"/>
      <c r="K143" s="862"/>
      <c r="L143" s="861"/>
      <c r="M143" s="861"/>
      <c r="N143" s="510"/>
      <c r="O143" s="510"/>
      <c r="P143" s="510"/>
      <c r="Q143" s="527"/>
      <c r="R143" s="510"/>
      <c r="S143" s="643"/>
    </row>
    <row r="144" spans="1:19" x14ac:dyDescent="0.25">
      <c r="A144" s="830" t="s">
        <v>1946</v>
      </c>
      <c r="B144" s="830" t="s">
        <v>2578</v>
      </c>
      <c r="C144" s="830" t="s">
        <v>2566</v>
      </c>
      <c r="D144" s="830" t="s">
        <v>2579</v>
      </c>
      <c r="E144" s="830" t="s">
        <v>2580</v>
      </c>
      <c r="F144" s="864"/>
      <c r="G144" s="830" t="s">
        <v>2581</v>
      </c>
      <c r="H144" s="861" t="s">
        <v>2327</v>
      </c>
      <c r="I144" s="861" t="s">
        <v>2343</v>
      </c>
      <c r="J144" s="861" t="s">
        <v>2557</v>
      </c>
      <c r="K144" s="862" t="s">
        <v>1947</v>
      </c>
      <c r="L144" s="865" t="s">
        <v>2559</v>
      </c>
      <c r="M144" s="861" t="s">
        <v>2331</v>
      </c>
      <c r="N144" s="830"/>
      <c r="O144" s="864" t="s">
        <v>2560</v>
      </c>
      <c r="P144" s="830" t="s">
        <v>3635</v>
      </c>
      <c r="Q144" s="830" t="s">
        <v>2618</v>
      </c>
      <c r="R144" s="830" t="s">
        <v>2561</v>
      </c>
      <c r="S144" s="884">
        <v>1</v>
      </c>
    </row>
    <row r="145" spans="1:19" x14ac:dyDescent="0.25">
      <c r="A145" s="830"/>
      <c r="B145" s="830"/>
      <c r="C145" s="830"/>
      <c r="D145" s="830"/>
      <c r="E145" s="830"/>
      <c r="F145" s="864"/>
      <c r="G145" s="830"/>
      <c r="H145" s="861"/>
      <c r="I145" s="861"/>
      <c r="J145" s="861"/>
      <c r="K145" s="862"/>
      <c r="L145" s="865"/>
      <c r="M145" s="861"/>
      <c r="N145" s="830"/>
      <c r="O145" s="864"/>
      <c r="P145" s="830"/>
      <c r="Q145" s="830"/>
      <c r="R145" s="830"/>
      <c r="S145" s="884"/>
    </row>
    <row r="146" spans="1:19" ht="63.75" x14ac:dyDescent="0.25">
      <c r="A146" s="830"/>
      <c r="B146" s="830"/>
      <c r="C146" s="830"/>
      <c r="D146" s="540" t="s">
        <v>2582</v>
      </c>
      <c r="E146" s="540" t="s">
        <v>2583</v>
      </c>
      <c r="F146" s="518"/>
      <c r="G146" s="830"/>
      <c r="H146" s="861"/>
      <c r="I146" s="861"/>
      <c r="J146" s="861"/>
      <c r="K146" s="862"/>
      <c r="L146" s="865"/>
      <c r="M146" s="861"/>
      <c r="N146" s="830"/>
      <c r="O146" s="864"/>
      <c r="P146" s="830"/>
      <c r="Q146" s="830"/>
      <c r="R146" s="830"/>
      <c r="S146" s="884"/>
    </row>
    <row r="147" spans="1:19" x14ac:dyDescent="0.25">
      <c r="A147" s="830"/>
      <c r="B147" s="830"/>
      <c r="C147" s="830"/>
      <c r="D147" s="830" t="s">
        <v>2575</v>
      </c>
      <c r="E147" s="830" t="s">
        <v>2584</v>
      </c>
      <c r="F147" s="864"/>
      <c r="G147" s="830"/>
      <c r="H147" s="861"/>
      <c r="I147" s="861"/>
      <c r="J147" s="861"/>
      <c r="K147" s="862"/>
      <c r="L147" s="865"/>
      <c r="M147" s="861"/>
      <c r="N147" s="830"/>
      <c r="O147" s="864"/>
      <c r="P147" s="830"/>
      <c r="Q147" s="830"/>
      <c r="R147" s="830"/>
      <c r="S147" s="884"/>
    </row>
    <row r="148" spans="1:19" x14ac:dyDescent="0.25">
      <c r="A148" s="830"/>
      <c r="B148" s="830"/>
      <c r="C148" s="830"/>
      <c r="D148" s="830"/>
      <c r="E148" s="830"/>
      <c r="F148" s="864"/>
      <c r="G148" s="830"/>
      <c r="H148" s="861"/>
      <c r="I148" s="861"/>
      <c r="J148" s="861"/>
      <c r="K148" s="862"/>
      <c r="L148" s="865"/>
      <c r="M148" s="861"/>
      <c r="N148" s="830"/>
      <c r="O148" s="864"/>
      <c r="P148" s="830"/>
      <c r="Q148" s="830"/>
      <c r="R148" s="830"/>
      <c r="S148" s="884"/>
    </row>
    <row r="149" spans="1:19" x14ac:dyDescent="0.25">
      <c r="A149" s="830"/>
      <c r="B149" s="830"/>
      <c r="C149" s="830"/>
      <c r="D149" s="830"/>
      <c r="E149" s="830"/>
      <c r="F149" s="864"/>
      <c r="G149" s="830"/>
      <c r="H149" s="861"/>
      <c r="I149" s="861"/>
      <c r="J149" s="861"/>
      <c r="K149" s="862"/>
      <c r="L149" s="865"/>
      <c r="M149" s="861"/>
      <c r="N149" s="830"/>
      <c r="O149" s="864"/>
      <c r="P149" s="830"/>
      <c r="Q149" s="830"/>
      <c r="R149" s="830"/>
      <c r="S149" s="884"/>
    </row>
    <row r="150" spans="1:19" ht="89.25" x14ac:dyDescent="0.25">
      <c r="A150" s="830"/>
      <c r="B150" s="830"/>
      <c r="C150" s="830"/>
      <c r="D150" s="540" t="s">
        <v>2585</v>
      </c>
      <c r="E150" s="518"/>
      <c r="F150" s="518"/>
      <c r="G150" s="830"/>
      <c r="H150" s="861"/>
      <c r="I150" s="861"/>
      <c r="J150" s="861"/>
      <c r="K150" s="862"/>
      <c r="L150" s="865"/>
      <c r="M150" s="861"/>
      <c r="N150" s="830"/>
      <c r="O150" s="864"/>
      <c r="P150" s="830"/>
      <c r="Q150" s="830"/>
      <c r="R150" s="830"/>
      <c r="S150" s="884"/>
    </row>
    <row r="153" spans="1:19" ht="43.5" customHeight="1" thickBot="1" x14ac:dyDescent="0.3">
      <c r="A153" s="1001" t="s">
        <v>2586</v>
      </c>
      <c r="B153" s="1002"/>
      <c r="C153" s="1002"/>
      <c r="D153" s="1002"/>
      <c r="E153" s="1003"/>
      <c r="F153" s="1004" t="s">
        <v>3636</v>
      </c>
      <c r="G153" s="1004"/>
      <c r="H153" s="1004"/>
      <c r="I153" s="1004"/>
      <c r="J153" s="1004"/>
      <c r="K153" s="1004"/>
      <c r="L153" s="1004"/>
      <c r="M153" s="1004"/>
      <c r="N153" s="1004"/>
      <c r="O153" s="1004"/>
      <c r="P153" s="1004"/>
      <c r="Q153" s="1004"/>
      <c r="R153" s="1004"/>
      <c r="S153" s="1004"/>
    </row>
    <row r="154" spans="1:19" ht="63.75" x14ac:dyDescent="0.25">
      <c r="A154" s="842" t="s">
        <v>346</v>
      </c>
      <c r="B154" s="842" t="s">
        <v>2587</v>
      </c>
      <c r="C154" s="842" t="s">
        <v>2588</v>
      </c>
      <c r="D154" s="540" t="s">
        <v>2589</v>
      </c>
      <c r="E154" s="540" t="s">
        <v>2590</v>
      </c>
      <c r="F154" s="540"/>
      <c r="G154" s="842" t="s">
        <v>3637</v>
      </c>
      <c r="H154" s="848" t="s">
        <v>2327</v>
      </c>
      <c r="I154" s="848" t="s">
        <v>2343</v>
      </c>
      <c r="J154" s="848" t="s">
        <v>2345</v>
      </c>
      <c r="K154" s="563" t="s">
        <v>347</v>
      </c>
      <c r="L154" s="848" t="s">
        <v>2591</v>
      </c>
      <c r="M154" s="848" t="s">
        <v>2592</v>
      </c>
      <c r="N154" s="842"/>
      <c r="O154" s="842"/>
      <c r="P154" s="863"/>
      <c r="Q154" s="863"/>
      <c r="R154" s="842"/>
      <c r="S154" s="872"/>
    </row>
    <row r="155" spans="1:19" ht="76.5" x14ac:dyDescent="0.25">
      <c r="A155" s="843"/>
      <c r="B155" s="843"/>
      <c r="C155" s="843"/>
      <c r="D155" s="540" t="s">
        <v>3638</v>
      </c>
      <c r="E155" s="540" t="s">
        <v>3639</v>
      </c>
      <c r="F155" s="540"/>
      <c r="G155" s="843"/>
      <c r="H155" s="849"/>
      <c r="I155" s="849"/>
      <c r="J155" s="849"/>
      <c r="K155" s="563" t="s">
        <v>350</v>
      </c>
      <c r="L155" s="849"/>
      <c r="M155" s="849"/>
      <c r="N155" s="843"/>
      <c r="O155" s="843"/>
      <c r="P155" s="843"/>
      <c r="Q155" s="843"/>
      <c r="R155" s="843"/>
      <c r="S155" s="886"/>
    </row>
    <row r="156" spans="1:19" ht="56.25" customHeight="1" x14ac:dyDescent="0.25">
      <c r="A156" s="843"/>
      <c r="B156" s="843"/>
      <c r="C156" s="843"/>
      <c r="D156" s="540" t="s">
        <v>3640</v>
      </c>
      <c r="E156" s="540"/>
      <c r="F156" s="540"/>
      <c r="G156" s="843"/>
      <c r="H156" s="849"/>
      <c r="I156" s="849"/>
      <c r="J156" s="849"/>
      <c r="K156" s="563" t="s">
        <v>351</v>
      </c>
      <c r="L156" s="849"/>
      <c r="M156" s="849"/>
      <c r="N156" s="843"/>
      <c r="O156" s="843"/>
      <c r="P156" s="843"/>
      <c r="Q156" s="843"/>
      <c r="R156" s="843"/>
      <c r="S156" s="886"/>
    </row>
    <row r="157" spans="1:19" ht="53.25" customHeight="1" x14ac:dyDescent="0.25">
      <c r="A157" s="843"/>
      <c r="B157" s="843"/>
      <c r="C157" s="843"/>
      <c r="D157" s="842" t="s">
        <v>2593</v>
      </c>
      <c r="E157" s="842" t="s">
        <v>2594</v>
      </c>
      <c r="F157" s="842"/>
      <c r="G157" s="843"/>
      <c r="H157" s="849"/>
      <c r="I157" s="849"/>
      <c r="J157" s="849"/>
      <c r="K157" s="563" t="s">
        <v>352</v>
      </c>
      <c r="L157" s="849"/>
      <c r="M157" s="849"/>
      <c r="N157" s="843"/>
      <c r="O157" s="843"/>
      <c r="P157" s="843"/>
      <c r="Q157" s="843"/>
      <c r="R157" s="843"/>
      <c r="S157" s="886"/>
    </row>
    <row r="158" spans="1:19" ht="64.5" customHeight="1" x14ac:dyDescent="0.25">
      <c r="A158" s="843"/>
      <c r="B158" s="843"/>
      <c r="C158" s="843"/>
      <c r="D158" s="844"/>
      <c r="E158" s="844"/>
      <c r="F158" s="844"/>
      <c r="G158" s="843"/>
      <c r="H158" s="849"/>
      <c r="I158" s="849"/>
      <c r="J158" s="849"/>
      <c r="K158" s="563" t="s">
        <v>353</v>
      </c>
      <c r="L158" s="849"/>
      <c r="M158" s="849"/>
      <c r="N158" s="843"/>
      <c r="O158" s="843"/>
      <c r="P158" s="843"/>
      <c r="Q158" s="843"/>
      <c r="R158" s="843"/>
      <c r="S158" s="886"/>
    </row>
    <row r="159" spans="1:19" ht="43.5" customHeight="1" x14ac:dyDescent="0.25">
      <c r="A159" s="843"/>
      <c r="B159" s="843"/>
      <c r="C159" s="843"/>
      <c r="D159" s="842" t="s">
        <v>2595</v>
      </c>
      <c r="E159" s="842"/>
      <c r="F159" s="842"/>
      <c r="G159" s="843"/>
      <c r="H159" s="849"/>
      <c r="I159" s="849"/>
      <c r="J159" s="849"/>
      <c r="K159" s="563" t="s">
        <v>354</v>
      </c>
      <c r="L159" s="849"/>
      <c r="M159" s="849"/>
      <c r="N159" s="843"/>
      <c r="O159" s="843"/>
      <c r="P159" s="843"/>
      <c r="Q159" s="843"/>
      <c r="R159" s="843"/>
      <c r="S159" s="886"/>
    </row>
    <row r="160" spans="1:19" ht="43.5" customHeight="1" x14ac:dyDescent="0.25">
      <c r="A160" s="843"/>
      <c r="B160" s="843"/>
      <c r="C160" s="843"/>
      <c r="D160" s="843"/>
      <c r="E160" s="843"/>
      <c r="F160" s="843"/>
      <c r="G160" s="843"/>
      <c r="H160" s="849"/>
      <c r="I160" s="849"/>
      <c r="J160" s="849"/>
      <c r="K160" s="563" t="s">
        <v>356</v>
      </c>
      <c r="L160" s="849"/>
      <c r="M160" s="849"/>
      <c r="N160" s="843"/>
      <c r="O160" s="843"/>
      <c r="P160" s="843"/>
      <c r="Q160" s="843"/>
      <c r="R160" s="843"/>
      <c r="S160" s="886"/>
    </row>
    <row r="161" spans="1:19" ht="43.5" customHeight="1" x14ac:dyDescent="0.25">
      <c r="A161" s="843"/>
      <c r="B161" s="843"/>
      <c r="C161" s="843"/>
      <c r="D161" s="844"/>
      <c r="E161" s="844"/>
      <c r="F161" s="844"/>
      <c r="G161" s="843"/>
      <c r="H161" s="849"/>
      <c r="I161" s="849"/>
      <c r="J161" s="849"/>
      <c r="K161" s="563" t="s">
        <v>3641</v>
      </c>
      <c r="L161" s="849"/>
      <c r="M161" s="849"/>
      <c r="N161" s="843"/>
      <c r="O161" s="843"/>
      <c r="P161" s="843"/>
      <c r="Q161" s="843"/>
      <c r="R161" s="843"/>
      <c r="S161" s="886"/>
    </row>
    <row r="162" spans="1:19" ht="81.75" customHeight="1" x14ac:dyDescent="0.25">
      <c r="A162" s="844"/>
      <c r="B162" s="844"/>
      <c r="C162" s="844"/>
      <c r="D162" s="540" t="s">
        <v>2596</v>
      </c>
      <c r="E162" s="540" t="s">
        <v>2597</v>
      </c>
      <c r="F162" s="540"/>
      <c r="G162" s="844"/>
      <c r="H162" s="850"/>
      <c r="I162" s="850"/>
      <c r="J162" s="850"/>
      <c r="K162" s="556" t="s">
        <v>358</v>
      </c>
      <c r="L162" s="850"/>
      <c r="M162" s="850"/>
      <c r="N162" s="844"/>
      <c r="O162" s="844"/>
      <c r="P162" s="844"/>
      <c r="Q162" s="844"/>
      <c r="R162" s="844"/>
      <c r="S162" s="873"/>
    </row>
    <row r="163" spans="1:19" ht="45.75" customHeight="1" x14ac:dyDescent="0.25">
      <c r="A163" s="842" t="s">
        <v>360</v>
      </c>
      <c r="B163" s="842" t="s">
        <v>2598</v>
      </c>
      <c r="C163" s="845" t="s">
        <v>2599</v>
      </c>
      <c r="D163" s="830" t="s">
        <v>2600</v>
      </c>
      <c r="E163" s="830" t="s">
        <v>2601</v>
      </c>
      <c r="F163" s="830" t="s">
        <v>3642</v>
      </c>
      <c r="G163" s="842" t="s">
        <v>3643</v>
      </c>
      <c r="H163" s="861" t="s">
        <v>2327</v>
      </c>
      <c r="I163" s="861" t="s">
        <v>2343</v>
      </c>
      <c r="J163" s="861" t="s">
        <v>2345</v>
      </c>
      <c r="K163" s="563" t="s">
        <v>361</v>
      </c>
      <c r="L163" s="861" t="s">
        <v>2591</v>
      </c>
      <c r="M163" s="861" t="s">
        <v>2602</v>
      </c>
      <c r="N163" s="842" t="s">
        <v>363</v>
      </c>
      <c r="O163" s="842" t="s">
        <v>2603</v>
      </c>
      <c r="P163" s="863">
        <v>44348</v>
      </c>
      <c r="Q163" s="863">
        <v>44713</v>
      </c>
      <c r="R163" s="842" t="s">
        <v>3644</v>
      </c>
      <c r="S163" s="872">
        <v>1</v>
      </c>
    </row>
    <row r="164" spans="1:19" ht="45.75" customHeight="1" x14ac:dyDescent="0.25">
      <c r="A164" s="843"/>
      <c r="B164" s="843"/>
      <c r="C164" s="846"/>
      <c r="D164" s="830"/>
      <c r="E164" s="830"/>
      <c r="F164" s="830"/>
      <c r="G164" s="843"/>
      <c r="H164" s="861"/>
      <c r="I164" s="861"/>
      <c r="J164" s="861"/>
      <c r="K164" s="563" t="s">
        <v>366</v>
      </c>
      <c r="L164" s="861"/>
      <c r="M164" s="861"/>
      <c r="N164" s="843"/>
      <c r="O164" s="843"/>
      <c r="P164" s="843"/>
      <c r="Q164" s="843"/>
      <c r="R164" s="843"/>
      <c r="S164" s="886"/>
    </row>
    <row r="165" spans="1:19" ht="39.75" customHeight="1" x14ac:dyDescent="0.25">
      <c r="A165" s="843"/>
      <c r="B165" s="843"/>
      <c r="C165" s="846"/>
      <c r="D165" s="830"/>
      <c r="E165" s="830"/>
      <c r="F165" s="830"/>
      <c r="G165" s="843"/>
      <c r="H165" s="861"/>
      <c r="I165" s="861"/>
      <c r="J165" s="861"/>
      <c r="K165" s="563" t="s">
        <v>368</v>
      </c>
      <c r="L165" s="861"/>
      <c r="M165" s="861"/>
      <c r="N165" s="843"/>
      <c r="O165" s="843"/>
      <c r="P165" s="843"/>
      <c r="Q165" s="843"/>
      <c r="R165" s="843"/>
      <c r="S165" s="886"/>
    </row>
    <row r="166" spans="1:19" ht="39.75" customHeight="1" x14ac:dyDescent="0.25">
      <c r="A166" s="843"/>
      <c r="B166" s="843"/>
      <c r="C166" s="846"/>
      <c r="D166" s="830"/>
      <c r="E166" s="830"/>
      <c r="F166" s="830"/>
      <c r="G166" s="843"/>
      <c r="H166" s="861"/>
      <c r="I166" s="861"/>
      <c r="J166" s="861"/>
      <c r="K166" s="563" t="s">
        <v>370</v>
      </c>
      <c r="L166" s="861"/>
      <c r="M166" s="861"/>
      <c r="N166" s="843"/>
      <c r="O166" s="843"/>
      <c r="P166" s="843"/>
      <c r="Q166" s="843"/>
      <c r="R166" s="843"/>
      <c r="S166" s="886"/>
    </row>
    <row r="167" spans="1:19" ht="39" customHeight="1" x14ac:dyDescent="0.25">
      <c r="A167" s="843"/>
      <c r="B167" s="843"/>
      <c r="C167" s="846"/>
      <c r="D167" s="830"/>
      <c r="E167" s="830"/>
      <c r="F167" s="830"/>
      <c r="G167" s="843"/>
      <c r="H167" s="861"/>
      <c r="I167" s="861"/>
      <c r="J167" s="861"/>
      <c r="K167" s="563" t="s">
        <v>372</v>
      </c>
      <c r="L167" s="861"/>
      <c r="M167" s="861"/>
      <c r="N167" s="843"/>
      <c r="O167" s="843"/>
      <c r="P167" s="843"/>
      <c r="Q167" s="843"/>
      <c r="R167" s="843"/>
      <c r="S167" s="886"/>
    </row>
    <row r="168" spans="1:19" ht="36.75" customHeight="1" x14ac:dyDescent="0.25">
      <c r="A168" s="843"/>
      <c r="B168" s="843"/>
      <c r="C168" s="846"/>
      <c r="D168" s="842" t="s">
        <v>3645</v>
      </c>
      <c r="E168" s="842" t="s">
        <v>3646</v>
      </c>
      <c r="F168" s="842"/>
      <c r="G168" s="843"/>
      <c r="H168" s="861"/>
      <c r="I168" s="861"/>
      <c r="J168" s="861"/>
      <c r="K168" s="563" t="s">
        <v>374</v>
      </c>
      <c r="L168" s="861"/>
      <c r="M168" s="861"/>
      <c r="N168" s="843"/>
      <c r="O168" s="843"/>
      <c r="P168" s="843"/>
      <c r="Q168" s="843"/>
      <c r="R168" s="843"/>
      <c r="S168" s="886"/>
    </row>
    <row r="169" spans="1:19" ht="51" x14ac:dyDescent="0.25">
      <c r="A169" s="843"/>
      <c r="B169" s="843"/>
      <c r="C169" s="846"/>
      <c r="D169" s="843"/>
      <c r="E169" s="843"/>
      <c r="F169" s="843"/>
      <c r="G169" s="843"/>
      <c r="H169" s="861"/>
      <c r="I169" s="861"/>
      <c r="J169" s="861"/>
      <c r="K169" s="558" t="s">
        <v>376</v>
      </c>
      <c r="L169" s="861"/>
      <c r="M169" s="861"/>
      <c r="N169" s="843"/>
      <c r="O169" s="843"/>
      <c r="P169" s="843"/>
      <c r="Q169" s="843"/>
      <c r="R169" s="843"/>
      <c r="S169" s="886"/>
    </row>
    <row r="170" spans="1:19" ht="43.5" customHeight="1" x14ac:dyDescent="0.25">
      <c r="A170" s="843"/>
      <c r="B170" s="843"/>
      <c r="C170" s="846"/>
      <c r="D170" s="843"/>
      <c r="E170" s="843"/>
      <c r="F170" s="843"/>
      <c r="G170" s="843"/>
      <c r="H170" s="861"/>
      <c r="I170" s="861"/>
      <c r="J170" s="861"/>
      <c r="K170" s="558" t="s">
        <v>378</v>
      </c>
      <c r="L170" s="861"/>
      <c r="M170" s="861"/>
      <c r="N170" s="843"/>
      <c r="O170" s="843"/>
      <c r="P170" s="843"/>
      <c r="Q170" s="843"/>
      <c r="R170" s="843"/>
      <c r="S170" s="886"/>
    </row>
    <row r="171" spans="1:19" ht="76.5" x14ac:dyDescent="0.25">
      <c r="A171" s="843"/>
      <c r="B171" s="843"/>
      <c r="C171" s="846"/>
      <c r="D171" s="843"/>
      <c r="E171" s="843"/>
      <c r="F171" s="843"/>
      <c r="G171" s="843"/>
      <c r="H171" s="861"/>
      <c r="I171" s="861"/>
      <c r="J171" s="861"/>
      <c r="K171" s="558" t="s">
        <v>380</v>
      </c>
      <c r="L171" s="861"/>
      <c r="M171" s="861"/>
      <c r="N171" s="843"/>
      <c r="O171" s="843"/>
      <c r="P171" s="843"/>
      <c r="Q171" s="843"/>
      <c r="R171" s="843"/>
      <c r="S171" s="886"/>
    </row>
    <row r="172" spans="1:19" ht="39" customHeight="1" x14ac:dyDescent="0.25">
      <c r="A172" s="843"/>
      <c r="B172" s="843"/>
      <c r="C172" s="846"/>
      <c r="D172" s="843"/>
      <c r="E172" s="843"/>
      <c r="F172" s="843"/>
      <c r="G172" s="843"/>
      <c r="H172" s="861"/>
      <c r="I172" s="861"/>
      <c r="J172" s="861"/>
      <c r="K172" s="558" t="s">
        <v>382</v>
      </c>
      <c r="L172" s="861"/>
      <c r="M172" s="861"/>
      <c r="N172" s="843"/>
      <c r="O172" s="843"/>
      <c r="P172" s="843"/>
      <c r="Q172" s="843"/>
      <c r="R172" s="843"/>
      <c r="S172" s="886"/>
    </row>
    <row r="173" spans="1:19" ht="51" x14ac:dyDescent="0.25">
      <c r="A173" s="843"/>
      <c r="B173" s="843"/>
      <c r="C173" s="846"/>
      <c r="D173" s="843"/>
      <c r="E173" s="843"/>
      <c r="F173" s="843"/>
      <c r="G173" s="843"/>
      <c r="H173" s="861"/>
      <c r="I173" s="861"/>
      <c r="J173" s="861"/>
      <c r="K173" s="558" t="s">
        <v>384</v>
      </c>
      <c r="L173" s="861"/>
      <c r="M173" s="861"/>
      <c r="N173" s="843"/>
      <c r="O173" s="843"/>
      <c r="P173" s="843"/>
      <c r="Q173" s="843"/>
      <c r="R173" s="843"/>
      <c r="S173" s="886"/>
    </row>
    <row r="174" spans="1:19" ht="41.25" customHeight="1" x14ac:dyDescent="0.25">
      <c r="A174" s="843"/>
      <c r="B174" s="843"/>
      <c r="C174" s="846"/>
      <c r="D174" s="844"/>
      <c r="E174" s="844"/>
      <c r="F174" s="844"/>
      <c r="G174" s="843"/>
      <c r="H174" s="861"/>
      <c r="I174" s="861"/>
      <c r="J174" s="861"/>
      <c r="K174" s="558" t="s">
        <v>386</v>
      </c>
      <c r="L174" s="861"/>
      <c r="M174" s="861"/>
      <c r="N174" s="843"/>
      <c r="O174" s="843"/>
      <c r="P174" s="843"/>
      <c r="Q174" s="843"/>
      <c r="R174" s="843"/>
      <c r="S174" s="886"/>
    </row>
    <row r="175" spans="1:19" ht="38.25" x14ac:dyDescent="0.25">
      <c r="A175" s="843"/>
      <c r="B175" s="843"/>
      <c r="C175" s="846"/>
      <c r="D175" s="842" t="s">
        <v>2604</v>
      </c>
      <c r="E175" s="842" t="s">
        <v>2605</v>
      </c>
      <c r="F175" s="842" t="s">
        <v>2606</v>
      </c>
      <c r="G175" s="843"/>
      <c r="H175" s="861"/>
      <c r="I175" s="861"/>
      <c r="J175" s="861"/>
      <c r="K175" s="558" t="s">
        <v>388</v>
      </c>
      <c r="L175" s="861"/>
      <c r="M175" s="861"/>
      <c r="N175" s="843"/>
      <c r="O175" s="843"/>
      <c r="P175" s="843"/>
      <c r="Q175" s="843"/>
      <c r="R175" s="843"/>
      <c r="S175" s="886"/>
    </row>
    <row r="176" spans="1:19" ht="51" x14ac:dyDescent="0.25">
      <c r="A176" s="843"/>
      <c r="B176" s="843"/>
      <c r="C176" s="846"/>
      <c r="D176" s="843"/>
      <c r="E176" s="843"/>
      <c r="F176" s="843"/>
      <c r="G176" s="843"/>
      <c r="H176" s="861"/>
      <c r="I176" s="861"/>
      <c r="J176" s="861"/>
      <c r="K176" s="558" t="s">
        <v>390</v>
      </c>
      <c r="L176" s="861"/>
      <c r="M176" s="861"/>
      <c r="N176" s="843"/>
      <c r="O176" s="843"/>
      <c r="P176" s="843"/>
      <c r="Q176" s="843"/>
      <c r="R176" s="843"/>
      <c r="S176" s="886"/>
    </row>
    <row r="177" spans="1:19" ht="36" customHeight="1" x14ac:dyDescent="0.25">
      <c r="A177" s="843"/>
      <c r="B177" s="843"/>
      <c r="C177" s="846"/>
      <c r="D177" s="844"/>
      <c r="E177" s="844"/>
      <c r="F177" s="844"/>
      <c r="G177" s="843"/>
      <c r="H177" s="861"/>
      <c r="I177" s="861"/>
      <c r="J177" s="861"/>
      <c r="K177" s="558" t="s">
        <v>392</v>
      </c>
      <c r="L177" s="861"/>
      <c r="M177" s="861"/>
      <c r="N177" s="843"/>
      <c r="O177" s="843"/>
      <c r="P177" s="843"/>
      <c r="Q177" s="843"/>
      <c r="R177" s="843"/>
      <c r="S177" s="886"/>
    </row>
    <row r="178" spans="1:19" ht="63.75" x14ac:dyDescent="0.25">
      <c r="A178" s="843"/>
      <c r="B178" s="843"/>
      <c r="C178" s="846"/>
      <c r="D178" s="540" t="s">
        <v>2516</v>
      </c>
      <c r="E178" s="510"/>
      <c r="F178" s="510"/>
      <c r="G178" s="843"/>
      <c r="H178" s="861"/>
      <c r="I178" s="861"/>
      <c r="J178" s="861"/>
      <c r="K178" s="558" t="s">
        <v>394</v>
      </c>
      <c r="L178" s="861"/>
      <c r="M178" s="861"/>
      <c r="N178" s="843"/>
      <c r="O178" s="843"/>
      <c r="P178" s="843"/>
      <c r="Q178" s="843"/>
      <c r="R178" s="843"/>
      <c r="S178" s="886"/>
    </row>
    <row r="179" spans="1:19" ht="33.75" customHeight="1" x14ac:dyDescent="0.25">
      <c r="A179" s="842" t="s">
        <v>396</v>
      </c>
      <c r="B179" s="1005" t="s">
        <v>2607</v>
      </c>
      <c r="C179" s="830" t="s">
        <v>2608</v>
      </c>
      <c r="D179" s="830" t="s">
        <v>3647</v>
      </c>
      <c r="E179" s="830" t="s">
        <v>3648</v>
      </c>
      <c r="F179" s="830"/>
      <c r="G179" s="830" t="s">
        <v>3649</v>
      </c>
      <c r="H179" s="861" t="s">
        <v>2327</v>
      </c>
      <c r="I179" s="861" t="s">
        <v>2343</v>
      </c>
      <c r="J179" s="861" t="s">
        <v>2345</v>
      </c>
      <c r="K179" s="869" t="s">
        <v>397</v>
      </c>
      <c r="L179" s="861" t="s">
        <v>2591</v>
      </c>
      <c r="M179" s="861" t="s">
        <v>2609</v>
      </c>
      <c r="N179" s="842"/>
      <c r="O179" s="842"/>
      <c r="P179" s="863"/>
      <c r="Q179" s="863"/>
      <c r="R179" s="842"/>
      <c r="S179" s="872"/>
    </row>
    <row r="180" spans="1:19" ht="26.25" customHeight="1" x14ac:dyDescent="0.25">
      <c r="A180" s="843"/>
      <c r="B180" s="1005"/>
      <c r="C180" s="830"/>
      <c r="D180" s="830"/>
      <c r="E180" s="830"/>
      <c r="F180" s="830"/>
      <c r="G180" s="830"/>
      <c r="H180" s="861"/>
      <c r="I180" s="861"/>
      <c r="J180" s="861"/>
      <c r="K180" s="870"/>
      <c r="L180" s="861"/>
      <c r="M180" s="861"/>
      <c r="N180" s="843"/>
      <c r="O180" s="843"/>
      <c r="P180" s="843"/>
      <c r="Q180" s="843"/>
      <c r="R180" s="843"/>
      <c r="S180" s="886"/>
    </row>
    <row r="181" spans="1:19" ht="38.25" x14ac:dyDescent="0.25">
      <c r="A181" s="843"/>
      <c r="B181" s="1005"/>
      <c r="C181" s="830"/>
      <c r="D181" s="830"/>
      <c r="E181" s="830"/>
      <c r="F181" s="830"/>
      <c r="G181" s="830"/>
      <c r="H181" s="861"/>
      <c r="I181" s="861"/>
      <c r="J181" s="861"/>
      <c r="K181" s="563" t="s">
        <v>2610</v>
      </c>
      <c r="L181" s="861"/>
      <c r="M181" s="861"/>
      <c r="N181" s="843"/>
      <c r="O181" s="843"/>
      <c r="P181" s="843"/>
      <c r="Q181" s="843"/>
      <c r="R181" s="843"/>
      <c r="S181" s="886"/>
    </row>
    <row r="182" spans="1:19" ht="126" customHeight="1" x14ac:dyDescent="0.25">
      <c r="A182" s="843"/>
      <c r="B182" s="1005"/>
      <c r="C182" s="830"/>
      <c r="D182" s="830"/>
      <c r="E182" s="830"/>
      <c r="F182" s="830"/>
      <c r="G182" s="830"/>
      <c r="H182" s="861"/>
      <c r="I182" s="861"/>
      <c r="J182" s="861"/>
      <c r="K182" s="563" t="s">
        <v>399</v>
      </c>
      <c r="L182" s="861"/>
      <c r="M182" s="861"/>
      <c r="N182" s="843"/>
      <c r="O182" s="843"/>
      <c r="P182" s="843"/>
      <c r="Q182" s="843"/>
      <c r="R182" s="843"/>
      <c r="S182" s="886"/>
    </row>
    <row r="183" spans="1:19" ht="51" x14ac:dyDescent="0.25">
      <c r="A183" s="843"/>
      <c r="B183" s="1005"/>
      <c r="C183" s="830"/>
      <c r="D183" s="830"/>
      <c r="E183" s="830"/>
      <c r="F183" s="830"/>
      <c r="G183" s="830"/>
      <c r="H183" s="861"/>
      <c r="I183" s="861"/>
      <c r="J183" s="861"/>
      <c r="K183" s="563" t="s">
        <v>400</v>
      </c>
      <c r="L183" s="861"/>
      <c r="M183" s="861"/>
      <c r="N183" s="843"/>
      <c r="O183" s="843"/>
      <c r="P183" s="843"/>
      <c r="Q183" s="843"/>
      <c r="R183" s="843"/>
      <c r="S183" s="886"/>
    </row>
    <row r="184" spans="1:19" ht="38.25" x14ac:dyDescent="0.25">
      <c r="A184" s="844"/>
      <c r="B184" s="1005"/>
      <c r="C184" s="830"/>
      <c r="D184" s="830"/>
      <c r="E184" s="830"/>
      <c r="F184" s="830"/>
      <c r="G184" s="830"/>
      <c r="H184" s="861"/>
      <c r="I184" s="861"/>
      <c r="J184" s="861"/>
      <c r="K184" s="563" t="s">
        <v>402</v>
      </c>
      <c r="L184" s="861"/>
      <c r="M184" s="861"/>
      <c r="N184" s="844"/>
      <c r="O184" s="844"/>
      <c r="P184" s="844"/>
      <c r="Q184" s="844"/>
      <c r="R184" s="844"/>
      <c r="S184" s="873"/>
    </row>
    <row r="187" spans="1:19" ht="39.75" customHeight="1" x14ac:dyDescent="0.25">
      <c r="A187" s="832" t="s">
        <v>2640</v>
      </c>
      <c r="B187" s="832"/>
      <c r="C187" s="832"/>
      <c r="D187" s="832"/>
      <c r="E187" s="832"/>
      <c r="F187" s="1006" t="s">
        <v>3650</v>
      </c>
      <c r="G187" s="1006"/>
      <c r="H187" s="1006"/>
      <c r="I187" s="1006"/>
      <c r="J187" s="1006"/>
      <c r="K187" s="1006"/>
      <c r="L187" s="1006"/>
      <c r="M187" s="1006"/>
      <c r="N187" s="1006"/>
      <c r="O187" s="1006"/>
      <c r="P187" s="1006"/>
      <c r="Q187" s="1006"/>
      <c r="R187" s="1006"/>
      <c r="S187" s="1006"/>
    </row>
    <row r="188" spans="1:19" ht="89.25" x14ac:dyDescent="0.25">
      <c r="A188" s="830" t="s">
        <v>1354</v>
      </c>
      <c r="B188" s="830" t="s">
        <v>2641</v>
      </c>
      <c r="C188" s="830" t="s">
        <v>2642</v>
      </c>
      <c r="D188" s="866" t="s">
        <v>2643</v>
      </c>
      <c r="E188" s="866" t="s">
        <v>2644</v>
      </c>
      <c r="F188" s="845"/>
      <c r="G188" s="830" t="s">
        <v>2645</v>
      </c>
      <c r="H188" s="861" t="s">
        <v>2646</v>
      </c>
      <c r="I188" s="1008" t="s">
        <v>2647</v>
      </c>
      <c r="J188" s="1008" t="s">
        <v>2648</v>
      </c>
      <c r="K188" s="869" t="s">
        <v>1355</v>
      </c>
      <c r="L188" s="861" t="s">
        <v>2649</v>
      </c>
      <c r="M188" s="861" t="s">
        <v>2331</v>
      </c>
      <c r="N188" s="553" t="s">
        <v>2650</v>
      </c>
      <c r="O188" s="540" t="s">
        <v>2651</v>
      </c>
      <c r="P188" s="545">
        <v>44348</v>
      </c>
      <c r="Q188" s="545">
        <v>44713</v>
      </c>
      <c r="R188" s="540" t="s">
        <v>2652</v>
      </c>
      <c r="S188" s="516">
        <v>0.8</v>
      </c>
    </row>
    <row r="189" spans="1:19" ht="153" x14ac:dyDescent="0.25">
      <c r="A189" s="830"/>
      <c r="B189" s="830"/>
      <c r="C189" s="830"/>
      <c r="D189" s="1007"/>
      <c r="E189" s="1007"/>
      <c r="F189" s="846"/>
      <c r="G189" s="830"/>
      <c r="H189" s="861"/>
      <c r="I189" s="1008"/>
      <c r="J189" s="1008"/>
      <c r="K189" s="859"/>
      <c r="L189" s="861"/>
      <c r="M189" s="861"/>
      <c r="N189" s="553" t="s">
        <v>1357</v>
      </c>
      <c r="O189" s="540" t="s">
        <v>2659</v>
      </c>
      <c r="P189" s="545">
        <v>44348</v>
      </c>
      <c r="Q189" s="545">
        <v>44713</v>
      </c>
      <c r="R189" s="540" t="s">
        <v>3651</v>
      </c>
      <c r="S189" s="516">
        <v>1</v>
      </c>
    </row>
    <row r="190" spans="1:19" x14ac:dyDescent="0.25">
      <c r="A190" s="830"/>
      <c r="B190" s="830"/>
      <c r="C190" s="830"/>
      <c r="D190" s="1007"/>
      <c r="E190" s="1007"/>
      <c r="F190" s="846"/>
      <c r="G190" s="830"/>
      <c r="H190" s="861"/>
      <c r="I190" s="1008"/>
      <c r="J190" s="1008"/>
      <c r="K190" s="859"/>
      <c r="L190" s="861"/>
      <c r="M190" s="861"/>
      <c r="N190" s="871" t="s">
        <v>1359</v>
      </c>
      <c r="O190" s="830" t="s">
        <v>2653</v>
      </c>
      <c r="P190" s="1000">
        <v>44197</v>
      </c>
      <c r="Q190" s="1000">
        <v>44713</v>
      </c>
      <c r="R190" s="830" t="s">
        <v>2654</v>
      </c>
      <c r="S190" s="884">
        <v>0.8</v>
      </c>
    </row>
    <row r="191" spans="1:19" x14ac:dyDescent="0.25">
      <c r="A191" s="830"/>
      <c r="B191" s="830"/>
      <c r="C191" s="830"/>
      <c r="D191" s="867"/>
      <c r="E191" s="867"/>
      <c r="F191" s="847"/>
      <c r="G191" s="830"/>
      <c r="H191" s="861"/>
      <c r="I191" s="1008"/>
      <c r="J191" s="1008"/>
      <c r="K191" s="859"/>
      <c r="L191" s="861"/>
      <c r="M191" s="861"/>
      <c r="N191" s="871"/>
      <c r="O191" s="830"/>
      <c r="P191" s="1000"/>
      <c r="Q191" s="1000"/>
      <c r="R191" s="830"/>
      <c r="S191" s="884"/>
    </row>
    <row r="192" spans="1:19" ht="25.5" x14ac:dyDescent="0.25">
      <c r="A192" s="830"/>
      <c r="B192" s="830"/>
      <c r="C192" s="830"/>
      <c r="D192" s="871" t="s">
        <v>2655</v>
      </c>
      <c r="E192" s="871" t="s">
        <v>2656</v>
      </c>
      <c r="F192" s="1009"/>
      <c r="G192" s="830"/>
      <c r="H192" s="861"/>
      <c r="I192" s="1008"/>
      <c r="J192" s="1008"/>
      <c r="K192" s="859"/>
      <c r="L192" s="861"/>
      <c r="M192" s="861"/>
      <c r="N192" s="871"/>
      <c r="O192" s="540" t="s">
        <v>2651</v>
      </c>
      <c r="P192" s="1000"/>
      <c r="Q192" s="1000"/>
      <c r="R192" s="830"/>
      <c r="S192" s="884"/>
    </row>
    <row r="193" spans="1:19" ht="25.5" x14ac:dyDescent="0.25">
      <c r="A193" s="830"/>
      <c r="B193" s="830"/>
      <c r="C193" s="830"/>
      <c r="D193" s="871"/>
      <c r="E193" s="871"/>
      <c r="F193" s="1009"/>
      <c r="G193" s="830"/>
      <c r="H193" s="861"/>
      <c r="I193" s="1008"/>
      <c r="J193" s="1008"/>
      <c r="K193" s="859"/>
      <c r="L193" s="861"/>
      <c r="M193" s="861"/>
      <c r="N193" s="871"/>
      <c r="O193" s="540" t="s">
        <v>2657</v>
      </c>
      <c r="P193" s="1000"/>
      <c r="Q193" s="1000"/>
      <c r="R193" s="830" t="s">
        <v>2658</v>
      </c>
      <c r="S193" s="884"/>
    </row>
    <row r="194" spans="1:19" ht="25.5" x14ac:dyDescent="0.25">
      <c r="A194" s="830"/>
      <c r="B194" s="830"/>
      <c r="C194" s="830"/>
      <c r="D194" s="871"/>
      <c r="E194" s="871"/>
      <c r="F194" s="1009"/>
      <c r="G194" s="830"/>
      <c r="H194" s="861"/>
      <c r="I194" s="1008"/>
      <c r="J194" s="1008"/>
      <c r="K194" s="859"/>
      <c r="L194" s="861"/>
      <c r="M194" s="861"/>
      <c r="N194" s="871"/>
      <c r="O194" s="540" t="s">
        <v>2659</v>
      </c>
      <c r="P194" s="1000"/>
      <c r="Q194" s="1000"/>
      <c r="R194" s="830"/>
      <c r="S194" s="884"/>
    </row>
    <row r="195" spans="1:19" ht="63.75" x14ac:dyDescent="0.25">
      <c r="A195" s="830"/>
      <c r="B195" s="830"/>
      <c r="C195" s="830"/>
      <c r="D195" s="553" t="s">
        <v>2660</v>
      </c>
      <c r="E195" s="553" t="s">
        <v>2661</v>
      </c>
      <c r="F195" s="1009"/>
      <c r="G195" s="830"/>
      <c r="H195" s="861"/>
      <c r="I195" s="1008"/>
      <c r="J195" s="1008"/>
      <c r="K195" s="870"/>
      <c r="L195" s="861"/>
      <c r="M195" s="861"/>
      <c r="N195" s="871"/>
      <c r="O195" s="830" t="s">
        <v>2662</v>
      </c>
      <c r="P195" s="1000"/>
      <c r="Q195" s="1000"/>
      <c r="R195" s="830"/>
      <c r="S195" s="884"/>
    </row>
    <row r="196" spans="1:19" ht="63.75" x14ac:dyDescent="0.25">
      <c r="A196" s="830"/>
      <c r="B196" s="830"/>
      <c r="C196" s="830"/>
      <c r="D196" s="871" t="s">
        <v>2663</v>
      </c>
      <c r="E196" s="871" t="s">
        <v>2664</v>
      </c>
      <c r="F196" s="553" t="s">
        <v>2665</v>
      </c>
      <c r="G196" s="830"/>
      <c r="H196" s="861"/>
      <c r="I196" s="1008"/>
      <c r="J196" s="1008"/>
      <c r="K196" s="862" t="s">
        <v>2666</v>
      </c>
      <c r="L196" s="861"/>
      <c r="M196" s="861"/>
      <c r="N196" s="871"/>
      <c r="O196" s="830"/>
      <c r="P196" s="1000"/>
      <c r="Q196" s="1000"/>
      <c r="R196" s="830"/>
      <c r="S196" s="884"/>
    </row>
    <row r="197" spans="1:19" ht="63.75" x14ac:dyDescent="0.25">
      <c r="A197" s="830"/>
      <c r="B197" s="830"/>
      <c r="C197" s="830"/>
      <c r="D197" s="871"/>
      <c r="E197" s="871"/>
      <c r="F197" s="553" t="s">
        <v>2667</v>
      </c>
      <c r="G197" s="830"/>
      <c r="H197" s="861"/>
      <c r="I197" s="1008"/>
      <c r="J197" s="1008"/>
      <c r="K197" s="862"/>
      <c r="L197" s="861"/>
      <c r="M197" s="861"/>
      <c r="N197" s="866" t="s">
        <v>1389</v>
      </c>
      <c r="O197" s="842" t="s">
        <v>2657</v>
      </c>
      <c r="P197" s="863">
        <v>44348</v>
      </c>
      <c r="Q197" s="863">
        <v>44713</v>
      </c>
      <c r="R197" s="842" t="s">
        <v>3652</v>
      </c>
      <c r="S197" s="979">
        <v>1</v>
      </c>
    </row>
    <row r="198" spans="1:19" ht="76.5" x14ac:dyDescent="0.25">
      <c r="A198" s="830"/>
      <c r="B198" s="830"/>
      <c r="C198" s="830"/>
      <c r="D198" s="553" t="s">
        <v>2668</v>
      </c>
      <c r="E198" s="553" t="s">
        <v>2669</v>
      </c>
      <c r="F198" s="553"/>
      <c r="G198" s="830"/>
      <c r="H198" s="861"/>
      <c r="I198" s="1008"/>
      <c r="J198" s="1008"/>
      <c r="K198" s="862"/>
      <c r="L198" s="861"/>
      <c r="M198" s="861"/>
      <c r="N198" s="867"/>
      <c r="O198" s="844"/>
      <c r="P198" s="868"/>
      <c r="Q198" s="868"/>
      <c r="R198" s="844"/>
      <c r="S198" s="981"/>
    </row>
    <row r="199" spans="1:19" ht="38.25" x14ac:dyDescent="0.25">
      <c r="A199" s="830" t="s">
        <v>1362</v>
      </c>
      <c r="B199" s="830" t="s">
        <v>1412</v>
      </c>
      <c r="C199" s="830" t="s">
        <v>2670</v>
      </c>
      <c r="D199" s="871" t="s">
        <v>2671</v>
      </c>
      <c r="E199" s="871" t="s">
        <v>2672</v>
      </c>
      <c r="F199" s="871" t="s">
        <v>2673</v>
      </c>
      <c r="G199" s="830" t="s">
        <v>2674</v>
      </c>
      <c r="H199" s="861" t="s">
        <v>2646</v>
      </c>
      <c r="I199" s="1008" t="s">
        <v>2647</v>
      </c>
      <c r="J199" s="1008" t="s">
        <v>2648</v>
      </c>
      <c r="K199" s="589" t="s">
        <v>2675</v>
      </c>
      <c r="L199" s="861" t="s">
        <v>2676</v>
      </c>
      <c r="M199" s="861" t="s">
        <v>2331</v>
      </c>
      <c r="N199" s="866" t="s">
        <v>1392</v>
      </c>
      <c r="O199" s="842" t="s">
        <v>2657</v>
      </c>
      <c r="P199" s="863">
        <v>44348</v>
      </c>
      <c r="Q199" s="863">
        <v>44713</v>
      </c>
      <c r="R199" s="842" t="s">
        <v>3653</v>
      </c>
      <c r="S199" s="979">
        <v>1</v>
      </c>
    </row>
    <row r="200" spans="1:19" x14ac:dyDescent="0.25">
      <c r="A200" s="830"/>
      <c r="B200" s="830"/>
      <c r="C200" s="830"/>
      <c r="D200" s="871"/>
      <c r="E200" s="871"/>
      <c r="F200" s="871"/>
      <c r="G200" s="830"/>
      <c r="H200" s="861"/>
      <c r="I200" s="1008"/>
      <c r="J200" s="1008"/>
      <c r="K200" s="869" t="s">
        <v>1363</v>
      </c>
      <c r="L200" s="861"/>
      <c r="M200" s="861"/>
      <c r="N200" s="1007"/>
      <c r="O200" s="843"/>
      <c r="P200" s="914"/>
      <c r="Q200" s="914"/>
      <c r="R200" s="843"/>
      <c r="S200" s="980"/>
    </row>
    <row r="201" spans="1:19" x14ac:dyDescent="0.25">
      <c r="A201" s="830"/>
      <c r="B201" s="830"/>
      <c r="C201" s="830"/>
      <c r="D201" s="871"/>
      <c r="E201" s="871"/>
      <c r="F201" s="871"/>
      <c r="G201" s="830"/>
      <c r="H201" s="861"/>
      <c r="I201" s="1008"/>
      <c r="J201" s="1008"/>
      <c r="K201" s="859"/>
      <c r="L201" s="861"/>
      <c r="M201" s="861"/>
      <c r="N201" s="1007"/>
      <c r="O201" s="843"/>
      <c r="P201" s="914"/>
      <c r="Q201" s="914"/>
      <c r="R201" s="843"/>
      <c r="S201" s="980"/>
    </row>
    <row r="202" spans="1:19" x14ac:dyDescent="0.25">
      <c r="A202" s="830"/>
      <c r="B202" s="830"/>
      <c r="C202" s="830"/>
      <c r="D202" s="871"/>
      <c r="E202" s="871"/>
      <c r="F202" s="871"/>
      <c r="G202" s="830"/>
      <c r="H202" s="861"/>
      <c r="I202" s="1008"/>
      <c r="J202" s="1008"/>
      <c r="K202" s="859"/>
      <c r="L202" s="861"/>
      <c r="M202" s="861"/>
      <c r="N202" s="867"/>
      <c r="O202" s="844"/>
      <c r="P202" s="868"/>
      <c r="Q202" s="868"/>
      <c r="R202" s="844"/>
      <c r="S202" s="981"/>
    </row>
    <row r="203" spans="1:19" x14ac:dyDescent="0.25">
      <c r="A203" s="830"/>
      <c r="B203" s="830"/>
      <c r="C203" s="830"/>
      <c r="D203" s="871"/>
      <c r="E203" s="871"/>
      <c r="F203" s="871"/>
      <c r="G203" s="830"/>
      <c r="H203" s="861"/>
      <c r="I203" s="1008"/>
      <c r="J203" s="1008"/>
      <c r="K203" s="870"/>
      <c r="L203" s="861"/>
      <c r="M203" s="861"/>
      <c r="N203" s="866" t="s">
        <v>1365</v>
      </c>
      <c r="O203" s="842" t="s">
        <v>2659</v>
      </c>
      <c r="P203" s="863">
        <v>44348</v>
      </c>
      <c r="Q203" s="863">
        <v>44713</v>
      </c>
      <c r="R203" s="842" t="s">
        <v>3654</v>
      </c>
      <c r="S203" s="979">
        <v>1</v>
      </c>
    </row>
    <row r="204" spans="1:19" ht="51" x14ac:dyDescent="0.25">
      <c r="A204" s="830"/>
      <c r="B204" s="830"/>
      <c r="C204" s="830"/>
      <c r="D204" s="555" t="s">
        <v>2677</v>
      </c>
      <c r="E204" s="540"/>
      <c r="F204" s="540"/>
      <c r="G204" s="830"/>
      <c r="H204" s="861"/>
      <c r="I204" s="1008"/>
      <c r="J204" s="1008"/>
      <c r="K204" s="556" t="s">
        <v>2678</v>
      </c>
      <c r="L204" s="865"/>
      <c r="M204" s="865"/>
      <c r="N204" s="1007"/>
      <c r="O204" s="843"/>
      <c r="P204" s="914"/>
      <c r="Q204" s="914"/>
      <c r="R204" s="843"/>
      <c r="S204" s="980"/>
    </row>
    <row r="205" spans="1:19" ht="76.5" x14ac:dyDescent="0.25">
      <c r="A205" s="830"/>
      <c r="B205" s="830"/>
      <c r="C205" s="830"/>
      <c r="D205" s="553" t="s">
        <v>2679</v>
      </c>
      <c r="E205" s="553" t="s">
        <v>2680</v>
      </c>
      <c r="F205" s="553" t="s">
        <v>2681</v>
      </c>
      <c r="G205" s="830"/>
      <c r="H205" s="861"/>
      <c r="I205" s="1008"/>
      <c r="J205" s="1008"/>
      <c r="K205" s="862" t="s">
        <v>1366</v>
      </c>
      <c r="L205" s="865"/>
      <c r="M205" s="865"/>
      <c r="N205" s="1007"/>
      <c r="O205" s="843"/>
      <c r="P205" s="914"/>
      <c r="Q205" s="914"/>
      <c r="R205" s="843"/>
      <c r="S205" s="980"/>
    </row>
    <row r="206" spans="1:19" x14ac:dyDescent="0.25">
      <c r="A206" s="830"/>
      <c r="B206" s="830"/>
      <c r="C206" s="830"/>
      <c r="D206" s="866" t="s">
        <v>2682</v>
      </c>
      <c r="E206" s="842"/>
      <c r="F206" s="842"/>
      <c r="G206" s="830"/>
      <c r="H206" s="861"/>
      <c r="I206" s="1008"/>
      <c r="J206" s="1008"/>
      <c r="K206" s="862"/>
      <c r="L206" s="865"/>
      <c r="M206" s="865"/>
      <c r="N206" s="1007"/>
      <c r="O206" s="843"/>
      <c r="P206" s="914"/>
      <c r="Q206" s="914"/>
      <c r="R206" s="843"/>
      <c r="S206" s="980"/>
    </row>
    <row r="207" spans="1:19" x14ac:dyDescent="0.25">
      <c r="A207" s="830"/>
      <c r="B207" s="830"/>
      <c r="C207" s="830"/>
      <c r="D207" s="867"/>
      <c r="E207" s="844"/>
      <c r="F207" s="844"/>
      <c r="G207" s="830"/>
      <c r="H207" s="861"/>
      <c r="I207" s="1008"/>
      <c r="J207" s="1008"/>
      <c r="K207" s="862"/>
      <c r="L207" s="865"/>
      <c r="M207" s="865"/>
      <c r="N207" s="867"/>
      <c r="O207" s="844"/>
      <c r="P207" s="868"/>
      <c r="Q207" s="868"/>
      <c r="R207" s="844"/>
      <c r="S207" s="981"/>
    </row>
    <row r="208" spans="1:19" x14ac:dyDescent="0.25">
      <c r="A208" s="842" t="s">
        <v>1368</v>
      </c>
      <c r="B208" s="842" t="s">
        <v>2683</v>
      </c>
      <c r="C208" s="830" t="s">
        <v>3655</v>
      </c>
      <c r="D208" s="871" t="s">
        <v>2684</v>
      </c>
      <c r="E208" s="871" t="s">
        <v>2685</v>
      </c>
      <c r="F208" s="871" t="s">
        <v>2686</v>
      </c>
      <c r="G208" s="830" t="s">
        <v>2687</v>
      </c>
      <c r="H208" s="861" t="s">
        <v>2646</v>
      </c>
      <c r="I208" s="861" t="s">
        <v>2647</v>
      </c>
      <c r="J208" s="861" t="s">
        <v>2648</v>
      </c>
      <c r="K208" s="862" t="s">
        <v>1369</v>
      </c>
      <c r="L208" s="861" t="s">
        <v>2649</v>
      </c>
      <c r="M208" s="861" t="s">
        <v>2331</v>
      </c>
      <c r="N208" s="842"/>
      <c r="O208" s="842"/>
      <c r="P208" s="863"/>
      <c r="Q208" s="863"/>
      <c r="R208" s="842"/>
      <c r="S208" s="872"/>
    </row>
    <row r="209" spans="1:19" x14ac:dyDescent="0.25">
      <c r="A209" s="843"/>
      <c r="B209" s="843"/>
      <c r="C209" s="830"/>
      <c r="D209" s="871"/>
      <c r="E209" s="871"/>
      <c r="F209" s="871"/>
      <c r="G209" s="830"/>
      <c r="H209" s="861"/>
      <c r="I209" s="861"/>
      <c r="J209" s="861"/>
      <c r="K209" s="862"/>
      <c r="L209" s="861"/>
      <c r="M209" s="861"/>
      <c r="N209" s="843"/>
      <c r="O209" s="843"/>
      <c r="P209" s="914"/>
      <c r="Q209" s="914"/>
      <c r="R209" s="843"/>
      <c r="S209" s="886"/>
    </row>
    <row r="210" spans="1:19" x14ac:dyDescent="0.25">
      <c r="A210" s="843"/>
      <c r="B210" s="843"/>
      <c r="C210" s="830"/>
      <c r="D210" s="871"/>
      <c r="E210" s="871"/>
      <c r="F210" s="871"/>
      <c r="G210" s="830"/>
      <c r="H210" s="861"/>
      <c r="I210" s="861"/>
      <c r="J210" s="861"/>
      <c r="K210" s="862"/>
      <c r="L210" s="861"/>
      <c r="M210" s="861"/>
      <c r="N210" s="843"/>
      <c r="O210" s="843"/>
      <c r="P210" s="914"/>
      <c r="Q210" s="914"/>
      <c r="R210" s="843"/>
      <c r="S210" s="886"/>
    </row>
    <row r="211" spans="1:19" x14ac:dyDescent="0.25">
      <c r="A211" s="843"/>
      <c r="B211" s="843"/>
      <c r="C211" s="830"/>
      <c r="D211" s="871"/>
      <c r="E211" s="871"/>
      <c r="F211" s="871"/>
      <c r="G211" s="830"/>
      <c r="H211" s="861"/>
      <c r="I211" s="861"/>
      <c r="J211" s="861"/>
      <c r="K211" s="862"/>
      <c r="L211" s="861"/>
      <c r="M211" s="861"/>
      <c r="N211" s="843"/>
      <c r="O211" s="843"/>
      <c r="P211" s="914"/>
      <c r="Q211" s="914"/>
      <c r="R211" s="843"/>
      <c r="S211" s="886"/>
    </row>
    <row r="212" spans="1:19" ht="51" x14ac:dyDescent="0.25">
      <c r="A212" s="843"/>
      <c r="B212" s="843"/>
      <c r="C212" s="830"/>
      <c r="D212" s="866" t="s">
        <v>2688</v>
      </c>
      <c r="E212" s="866" t="s">
        <v>2689</v>
      </c>
      <c r="F212" s="866" t="s">
        <v>2690</v>
      </c>
      <c r="G212" s="830"/>
      <c r="H212" s="861"/>
      <c r="I212" s="861"/>
      <c r="J212" s="861"/>
      <c r="K212" s="563" t="s">
        <v>1397</v>
      </c>
      <c r="L212" s="861"/>
      <c r="M212" s="861"/>
      <c r="N212" s="843"/>
      <c r="O212" s="843"/>
      <c r="P212" s="914"/>
      <c r="Q212" s="914"/>
      <c r="R212" s="843"/>
      <c r="S212" s="886"/>
    </row>
    <row r="213" spans="1:19" ht="38.25" x14ac:dyDescent="0.25">
      <c r="A213" s="843"/>
      <c r="B213" s="843"/>
      <c r="C213" s="830"/>
      <c r="D213" s="867"/>
      <c r="E213" s="867"/>
      <c r="F213" s="867"/>
      <c r="G213" s="830"/>
      <c r="H213" s="861"/>
      <c r="I213" s="861"/>
      <c r="J213" s="861"/>
      <c r="K213" s="563" t="s">
        <v>1399</v>
      </c>
      <c r="L213" s="861"/>
      <c r="M213" s="861"/>
      <c r="N213" s="844"/>
      <c r="O213" s="844"/>
      <c r="P213" s="868"/>
      <c r="Q213" s="868"/>
      <c r="R213" s="844"/>
      <c r="S213" s="873"/>
    </row>
    <row r="214" spans="1:19" ht="126.75" x14ac:dyDescent="0.25">
      <c r="A214" s="843"/>
      <c r="B214" s="843"/>
      <c r="C214" s="540" t="s">
        <v>2691</v>
      </c>
      <c r="D214" s="553" t="s">
        <v>2692</v>
      </c>
      <c r="E214" s="553" t="s">
        <v>2693</v>
      </c>
      <c r="F214" s="553" t="s">
        <v>2694</v>
      </c>
      <c r="G214" s="540" t="s">
        <v>2695</v>
      </c>
      <c r="H214" s="542" t="s">
        <v>2646</v>
      </c>
      <c r="I214" s="542" t="s">
        <v>2647</v>
      </c>
      <c r="J214" s="542" t="s">
        <v>2648</v>
      </c>
      <c r="K214" s="563" t="s">
        <v>1371</v>
      </c>
      <c r="L214" s="542" t="s">
        <v>2696</v>
      </c>
      <c r="M214" s="542" t="s">
        <v>2331</v>
      </c>
      <c r="N214" s="553" t="s">
        <v>1372</v>
      </c>
      <c r="O214" s="540" t="s">
        <v>2662</v>
      </c>
      <c r="P214" s="545">
        <v>44197</v>
      </c>
      <c r="Q214" s="545">
        <v>44713</v>
      </c>
      <c r="R214" s="540" t="s">
        <v>3656</v>
      </c>
      <c r="S214" s="516">
        <v>0.8</v>
      </c>
    </row>
    <row r="215" spans="1:19" ht="114.75" x14ac:dyDescent="0.25">
      <c r="A215" s="843"/>
      <c r="B215" s="843"/>
      <c r="C215" s="830" t="s">
        <v>2697</v>
      </c>
      <c r="D215" s="871" t="s">
        <v>2698</v>
      </c>
      <c r="E215" s="871" t="s">
        <v>2699</v>
      </c>
      <c r="F215" s="871" t="s">
        <v>2700</v>
      </c>
      <c r="G215" s="830" t="s">
        <v>2687</v>
      </c>
      <c r="H215" s="861" t="s">
        <v>2646</v>
      </c>
      <c r="I215" s="861" t="s">
        <v>2647</v>
      </c>
      <c r="J215" s="861" t="s">
        <v>2648</v>
      </c>
      <c r="K215" s="563" t="s">
        <v>2701</v>
      </c>
      <c r="L215" s="861" t="s">
        <v>2649</v>
      </c>
      <c r="M215" s="861" t="s">
        <v>2331</v>
      </c>
      <c r="N215" s="842"/>
      <c r="O215" s="842"/>
      <c r="P215" s="863"/>
      <c r="Q215" s="863"/>
      <c r="R215" s="842"/>
      <c r="S215" s="872"/>
    </row>
    <row r="216" spans="1:19" x14ac:dyDescent="0.25">
      <c r="A216" s="843"/>
      <c r="B216" s="843"/>
      <c r="C216" s="830"/>
      <c r="D216" s="871"/>
      <c r="E216" s="871"/>
      <c r="F216" s="871"/>
      <c r="G216" s="830"/>
      <c r="H216" s="861"/>
      <c r="I216" s="861"/>
      <c r="J216" s="861"/>
      <c r="K216" s="862" t="s">
        <v>1374</v>
      </c>
      <c r="L216" s="861"/>
      <c r="M216" s="861"/>
      <c r="N216" s="843"/>
      <c r="O216" s="843"/>
      <c r="P216" s="914"/>
      <c r="Q216" s="914"/>
      <c r="R216" s="843"/>
      <c r="S216" s="886"/>
    </row>
    <row r="217" spans="1:19" x14ac:dyDescent="0.25">
      <c r="A217" s="843"/>
      <c r="B217" s="843"/>
      <c r="C217" s="830"/>
      <c r="D217" s="871"/>
      <c r="E217" s="871"/>
      <c r="F217" s="871"/>
      <c r="G217" s="830"/>
      <c r="H217" s="861"/>
      <c r="I217" s="861"/>
      <c r="J217" s="861"/>
      <c r="K217" s="862"/>
      <c r="L217" s="861"/>
      <c r="M217" s="861"/>
      <c r="N217" s="843"/>
      <c r="O217" s="843"/>
      <c r="P217" s="914"/>
      <c r="Q217" s="914"/>
      <c r="R217" s="843"/>
      <c r="S217" s="886"/>
    </row>
    <row r="218" spans="1:19" x14ac:dyDescent="0.25">
      <c r="A218" s="843"/>
      <c r="B218" s="843"/>
      <c r="C218" s="830"/>
      <c r="D218" s="871"/>
      <c r="E218" s="871"/>
      <c r="F218" s="871"/>
      <c r="G218" s="830"/>
      <c r="H218" s="861"/>
      <c r="I218" s="861"/>
      <c r="J218" s="861"/>
      <c r="K218" s="862"/>
      <c r="L218" s="861"/>
      <c r="M218" s="861"/>
      <c r="N218" s="843"/>
      <c r="O218" s="843"/>
      <c r="P218" s="914"/>
      <c r="Q218" s="914"/>
      <c r="R218" s="843"/>
      <c r="S218" s="886"/>
    </row>
    <row r="219" spans="1:19" x14ac:dyDescent="0.25">
      <c r="A219" s="843"/>
      <c r="B219" s="843"/>
      <c r="C219" s="830"/>
      <c r="D219" s="871"/>
      <c r="E219" s="871"/>
      <c r="F219" s="871"/>
      <c r="G219" s="830"/>
      <c r="H219" s="861"/>
      <c r="I219" s="861"/>
      <c r="J219" s="861"/>
      <c r="K219" s="862"/>
      <c r="L219" s="861"/>
      <c r="M219" s="861"/>
      <c r="N219" s="843"/>
      <c r="O219" s="843"/>
      <c r="P219" s="914"/>
      <c r="Q219" s="914"/>
      <c r="R219" s="843"/>
      <c r="S219" s="886"/>
    </row>
    <row r="220" spans="1:19" x14ac:dyDescent="0.25">
      <c r="A220" s="843"/>
      <c r="B220" s="843"/>
      <c r="C220" s="830"/>
      <c r="D220" s="871" t="s">
        <v>2702</v>
      </c>
      <c r="E220" s="830"/>
      <c r="F220" s="830"/>
      <c r="G220" s="830"/>
      <c r="H220" s="861"/>
      <c r="I220" s="861"/>
      <c r="J220" s="861"/>
      <c r="K220" s="869" t="s">
        <v>1376</v>
      </c>
      <c r="L220" s="861"/>
      <c r="M220" s="861"/>
      <c r="N220" s="843"/>
      <c r="O220" s="843"/>
      <c r="P220" s="914"/>
      <c r="Q220" s="914"/>
      <c r="R220" s="843"/>
      <c r="S220" s="886"/>
    </row>
    <row r="221" spans="1:19" x14ac:dyDescent="0.25">
      <c r="A221" s="843"/>
      <c r="B221" s="843"/>
      <c r="C221" s="830"/>
      <c r="D221" s="871"/>
      <c r="E221" s="830"/>
      <c r="F221" s="830"/>
      <c r="G221" s="830"/>
      <c r="H221" s="861"/>
      <c r="I221" s="861"/>
      <c r="J221" s="861"/>
      <c r="K221" s="859"/>
      <c r="L221" s="861"/>
      <c r="M221" s="861"/>
      <c r="N221" s="843"/>
      <c r="O221" s="843"/>
      <c r="P221" s="914"/>
      <c r="Q221" s="914"/>
      <c r="R221" s="843"/>
      <c r="S221" s="886"/>
    </row>
    <row r="222" spans="1:19" x14ac:dyDescent="0.25">
      <c r="A222" s="843"/>
      <c r="B222" s="843"/>
      <c r="C222" s="830"/>
      <c r="D222" s="871"/>
      <c r="E222" s="830"/>
      <c r="F222" s="830"/>
      <c r="G222" s="830"/>
      <c r="H222" s="861"/>
      <c r="I222" s="861"/>
      <c r="J222" s="861"/>
      <c r="K222" s="859"/>
      <c r="L222" s="861"/>
      <c r="M222" s="861"/>
      <c r="N222" s="843"/>
      <c r="O222" s="843"/>
      <c r="P222" s="914"/>
      <c r="Q222" s="914"/>
      <c r="R222" s="843"/>
      <c r="S222" s="886"/>
    </row>
    <row r="223" spans="1:19" x14ac:dyDescent="0.25">
      <c r="A223" s="843"/>
      <c r="B223" s="843"/>
      <c r="C223" s="830"/>
      <c r="D223" s="871"/>
      <c r="E223" s="830"/>
      <c r="F223" s="830"/>
      <c r="G223" s="830"/>
      <c r="H223" s="861"/>
      <c r="I223" s="861"/>
      <c r="J223" s="861"/>
      <c r="K223" s="859"/>
      <c r="L223" s="861"/>
      <c r="M223" s="861"/>
      <c r="N223" s="843"/>
      <c r="O223" s="843"/>
      <c r="P223" s="914"/>
      <c r="Q223" s="914"/>
      <c r="R223" s="843"/>
      <c r="S223" s="886"/>
    </row>
    <row r="224" spans="1:19" x14ac:dyDescent="0.25">
      <c r="A224" s="843"/>
      <c r="B224" s="843"/>
      <c r="C224" s="830"/>
      <c r="D224" s="871"/>
      <c r="E224" s="830"/>
      <c r="F224" s="830"/>
      <c r="G224" s="830"/>
      <c r="H224" s="861"/>
      <c r="I224" s="861"/>
      <c r="J224" s="861"/>
      <c r="K224" s="859"/>
      <c r="L224" s="861"/>
      <c r="M224" s="861"/>
      <c r="N224" s="844"/>
      <c r="O224" s="844"/>
      <c r="P224" s="868"/>
      <c r="Q224" s="868"/>
      <c r="R224" s="844"/>
      <c r="S224" s="873"/>
    </row>
    <row r="225" spans="1:19" ht="25.5" x14ac:dyDescent="0.25">
      <c r="A225" s="843"/>
      <c r="B225" s="843"/>
      <c r="C225" s="830"/>
      <c r="D225" s="871"/>
      <c r="E225" s="830"/>
      <c r="F225" s="830"/>
      <c r="G225" s="830"/>
      <c r="H225" s="861"/>
      <c r="I225" s="861"/>
      <c r="J225" s="861"/>
      <c r="K225" s="859"/>
      <c r="L225" s="861"/>
      <c r="M225" s="861"/>
      <c r="N225" s="871" t="s">
        <v>1378</v>
      </c>
      <c r="O225" s="540" t="s">
        <v>2662</v>
      </c>
      <c r="P225" s="1000">
        <v>44197</v>
      </c>
      <c r="Q225" s="1000">
        <v>44713</v>
      </c>
      <c r="R225" s="830" t="s">
        <v>2703</v>
      </c>
      <c r="S225" s="874">
        <v>1</v>
      </c>
    </row>
    <row r="226" spans="1:19" ht="25.5" x14ac:dyDescent="0.25">
      <c r="A226" s="843"/>
      <c r="B226" s="843"/>
      <c r="C226" s="830"/>
      <c r="D226" s="871"/>
      <c r="E226" s="830"/>
      <c r="F226" s="830"/>
      <c r="G226" s="830"/>
      <c r="H226" s="861"/>
      <c r="I226" s="861"/>
      <c r="J226" s="861"/>
      <c r="K226" s="859"/>
      <c r="L226" s="861"/>
      <c r="M226" s="861"/>
      <c r="N226" s="871"/>
      <c r="O226" s="540" t="s">
        <v>2657</v>
      </c>
      <c r="P226" s="830"/>
      <c r="Q226" s="830"/>
      <c r="R226" s="830"/>
      <c r="S226" s="874"/>
    </row>
    <row r="227" spans="1:19" ht="25.5" x14ac:dyDescent="0.25">
      <c r="A227" s="843"/>
      <c r="B227" s="843"/>
      <c r="C227" s="830"/>
      <c r="D227" s="871"/>
      <c r="E227" s="830"/>
      <c r="F227" s="830"/>
      <c r="G227" s="830"/>
      <c r="H227" s="861"/>
      <c r="I227" s="861"/>
      <c r="J227" s="861"/>
      <c r="K227" s="859"/>
      <c r="L227" s="861"/>
      <c r="M227" s="861"/>
      <c r="N227" s="871"/>
      <c r="O227" s="540" t="s">
        <v>2651</v>
      </c>
      <c r="P227" s="830"/>
      <c r="Q227" s="830"/>
      <c r="R227" s="830"/>
      <c r="S227" s="874"/>
    </row>
    <row r="228" spans="1:19" ht="25.5" x14ac:dyDescent="0.25">
      <c r="A228" s="843"/>
      <c r="B228" s="843"/>
      <c r="C228" s="830"/>
      <c r="D228" s="871"/>
      <c r="E228" s="830"/>
      <c r="F228" s="830"/>
      <c r="G228" s="830"/>
      <c r="H228" s="861"/>
      <c r="I228" s="861"/>
      <c r="J228" s="861"/>
      <c r="K228" s="859"/>
      <c r="L228" s="861"/>
      <c r="M228" s="861"/>
      <c r="N228" s="871"/>
      <c r="O228" s="540" t="s">
        <v>2659</v>
      </c>
      <c r="P228" s="830"/>
      <c r="Q228" s="830"/>
      <c r="R228" s="830"/>
      <c r="S228" s="874"/>
    </row>
    <row r="229" spans="1:19" ht="89.25" x14ac:dyDescent="0.25">
      <c r="A229" s="843"/>
      <c r="B229" s="843"/>
      <c r="C229" s="830"/>
      <c r="D229" s="871"/>
      <c r="E229" s="830"/>
      <c r="F229" s="830"/>
      <c r="G229" s="830"/>
      <c r="H229" s="861"/>
      <c r="I229" s="861"/>
      <c r="J229" s="861"/>
      <c r="K229" s="870"/>
      <c r="L229" s="861"/>
      <c r="M229" s="861"/>
      <c r="N229" s="553" t="s">
        <v>3657</v>
      </c>
      <c r="O229" s="540" t="s">
        <v>2651</v>
      </c>
      <c r="P229" s="545">
        <v>44348</v>
      </c>
      <c r="Q229" s="545">
        <v>44713</v>
      </c>
      <c r="R229" s="540" t="s">
        <v>2704</v>
      </c>
      <c r="S229" s="644">
        <v>2</v>
      </c>
    </row>
    <row r="230" spans="1:19" x14ac:dyDescent="0.25">
      <c r="A230" s="843"/>
      <c r="B230" s="843"/>
      <c r="C230" s="830"/>
      <c r="D230" s="871"/>
      <c r="E230" s="830"/>
      <c r="F230" s="830"/>
      <c r="G230" s="830"/>
      <c r="H230" s="861"/>
      <c r="I230" s="861"/>
      <c r="J230" s="861"/>
      <c r="K230" s="869" t="s">
        <v>2705</v>
      </c>
      <c r="L230" s="861"/>
      <c r="M230" s="861"/>
      <c r="N230" s="866" t="s">
        <v>3658</v>
      </c>
      <c r="O230" s="842" t="s">
        <v>2651</v>
      </c>
      <c r="P230" s="863">
        <v>44348</v>
      </c>
      <c r="Q230" s="863">
        <v>44713</v>
      </c>
      <c r="R230" s="842" t="s">
        <v>3659</v>
      </c>
      <c r="S230" s="979">
        <v>4</v>
      </c>
    </row>
    <row r="231" spans="1:19" x14ac:dyDescent="0.25">
      <c r="A231" s="844"/>
      <c r="B231" s="844"/>
      <c r="C231" s="830"/>
      <c r="D231" s="871"/>
      <c r="E231" s="830"/>
      <c r="F231" s="830"/>
      <c r="G231" s="830"/>
      <c r="H231" s="861"/>
      <c r="I231" s="861"/>
      <c r="J231" s="861"/>
      <c r="K231" s="870"/>
      <c r="L231" s="861"/>
      <c r="M231" s="861"/>
      <c r="N231" s="867"/>
      <c r="O231" s="844"/>
      <c r="P231" s="868"/>
      <c r="Q231" s="868"/>
      <c r="R231" s="844"/>
      <c r="S231" s="981"/>
    </row>
    <row r="232" spans="1:19" ht="119.25" customHeight="1" x14ac:dyDescent="0.25">
      <c r="A232" s="842" t="s">
        <v>2706</v>
      </c>
      <c r="B232" s="842" t="s">
        <v>2707</v>
      </c>
      <c r="C232" s="842" t="s">
        <v>2708</v>
      </c>
      <c r="D232" s="866" t="s">
        <v>2709</v>
      </c>
      <c r="E232" s="866" t="s">
        <v>2710</v>
      </c>
      <c r="F232" s="866" t="s">
        <v>2711</v>
      </c>
      <c r="G232" s="842" t="s">
        <v>2712</v>
      </c>
      <c r="H232" s="848" t="s">
        <v>2342</v>
      </c>
      <c r="I232" s="848" t="s">
        <v>2343</v>
      </c>
      <c r="J232" s="848" t="s">
        <v>2329</v>
      </c>
      <c r="K232" s="869" t="s">
        <v>2713</v>
      </c>
      <c r="L232" s="848" t="s">
        <v>2714</v>
      </c>
      <c r="M232" s="848" t="s">
        <v>2541</v>
      </c>
      <c r="N232" s="866" t="s">
        <v>3660</v>
      </c>
      <c r="O232" s="842" t="s">
        <v>2651</v>
      </c>
      <c r="P232" s="863">
        <v>44197</v>
      </c>
      <c r="Q232" s="863">
        <v>44713</v>
      </c>
      <c r="R232" s="842" t="s">
        <v>3661</v>
      </c>
      <c r="S232" s="872">
        <v>0.8</v>
      </c>
    </row>
    <row r="233" spans="1:19" ht="97.5" customHeight="1" x14ac:dyDescent="0.25">
      <c r="A233" s="844"/>
      <c r="B233" s="844"/>
      <c r="C233" s="844"/>
      <c r="D233" s="867"/>
      <c r="E233" s="867"/>
      <c r="F233" s="867"/>
      <c r="G233" s="844"/>
      <c r="H233" s="850"/>
      <c r="I233" s="850"/>
      <c r="J233" s="850"/>
      <c r="K233" s="870"/>
      <c r="L233" s="850"/>
      <c r="M233" s="850"/>
      <c r="N233" s="867"/>
      <c r="O233" s="844"/>
      <c r="P233" s="868"/>
      <c r="Q233" s="868"/>
      <c r="R233" s="844"/>
      <c r="S233" s="873"/>
    </row>
    <row r="234" spans="1:19" ht="97.5" customHeight="1" x14ac:dyDescent="0.25">
      <c r="A234" s="842" t="s">
        <v>2715</v>
      </c>
      <c r="B234" s="842" t="s">
        <v>2716</v>
      </c>
      <c r="C234" s="842" t="s">
        <v>2717</v>
      </c>
      <c r="D234" s="842" t="s">
        <v>2718</v>
      </c>
      <c r="E234" s="842" t="s">
        <v>2710</v>
      </c>
      <c r="F234" s="842" t="s">
        <v>2719</v>
      </c>
      <c r="G234" s="842" t="s">
        <v>2720</v>
      </c>
      <c r="H234" s="848" t="s">
        <v>2327</v>
      </c>
      <c r="I234" s="848" t="s">
        <v>2390</v>
      </c>
      <c r="J234" s="848" t="s">
        <v>2721</v>
      </c>
      <c r="K234" s="869" t="s">
        <v>2722</v>
      </c>
      <c r="L234" s="848" t="s">
        <v>2723</v>
      </c>
      <c r="M234" s="993" t="s">
        <v>2541</v>
      </c>
      <c r="N234" s="842"/>
      <c r="O234" s="842"/>
      <c r="P234" s="863"/>
      <c r="Q234" s="863"/>
      <c r="R234" s="842"/>
      <c r="S234" s="872"/>
    </row>
    <row r="235" spans="1:19" ht="97.5" customHeight="1" x14ac:dyDescent="0.25">
      <c r="A235" s="844"/>
      <c r="B235" s="844"/>
      <c r="C235" s="844"/>
      <c r="D235" s="844"/>
      <c r="E235" s="844"/>
      <c r="F235" s="844"/>
      <c r="G235" s="844"/>
      <c r="H235" s="850"/>
      <c r="I235" s="850"/>
      <c r="J235" s="850"/>
      <c r="K235" s="870"/>
      <c r="L235" s="850"/>
      <c r="M235" s="1010"/>
      <c r="N235" s="844"/>
      <c r="O235" s="844"/>
      <c r="P235" s="868"/>
      <c r="Q235" s="868"/>
      <c r="R235" s="844"/>
      <c r="S235" s="873"/>
    </row>
    <row r="236" spans="1:19" ht="43.5" customHeight="1" x14ac:dyDescent="0.25">
      <c r="A236" s="830" t="s">
        <v>1402</v>
      </c>
      <c r="B236" s="830" t="s">
        <v>2724</v>
      </c>
      <c r="C236" s="830" t="s">
        <v>2725</v>
      </c>
      <c r="D236" s="842" t="s">
        <v>2726</v>
      </c>
      <c r="E236" s="540" t="s">
        <v>2727</v>
      </c>
      <c r="F236" s="540" t="s">
        <v>2728</v>
      </c>
      <c r="G236" s="830" t="s">
        <v>2729</v>
      </c>
      <c r="H236" s="861" t="s">
        <v>2342</v>
      </c>
      <c r="I236" s="861" t="s">
        <v>2343</v>
      </c>
      <c r="J236" s="861" t="s">
        <v>2329</v>
      </c>
      <c r="K236" s="862" t="s">
        <v>2730</v>
      </c>
      <c r="L236" s="861" t="s">
        <v>2731</v>
      </c>
      <c r="M236" s="865" t="s">
        <v>2541</v>
      </c>
      <c r="N236" s="871" t="s">
        <v>1430</v>
      </c>
      <c r="O236" s="842" t="s">
        <v>2651</v>
      </c>
      <c r="P236" s="863">
        <v>44348</v>
      </c>
      <c r="Q236" s="863">
        <v>44713</v>
      </c>
      <c r="R236" s="842" t="s">
        <v>2735</v>
      </c>
      <c r="S236" s="979">
        <v>0.8</v>
      </c>
    </row>
    <row r="237" spans="1:19" ht="27.75" customHeight="1" x14ac:dyDescent="0.25">
      <c r="A237" s="830"/>
      <c r="B237" s="830"/>
      <c r="C237" s="830"/>
      <c r="D237" s="843"/>
      <c r="E237" s="842" t="s">
        <v>2732</v>
      </c>
      <c r="F237" s="842" t="s">
        <v>2733</v>
      </c>
      <c r="G237" s="830"/>
      <c r="H237" s="861"/>
      <c r="I237" s="861"/>
      <c r="J237" s="861"/>
      <c r="K237" s="862"/>
      <c r="L237" s="861"/>
      <c r="M237" s="865"/>
      <c r="N237" s="871"/>
      <c r="O237" s="844"/>
      <c r="P237" s="868"/>
      <c r="Q237" s="868"/>
      <c r="R237" s="844"/>
      <c r="S237" s="981"/>
    </row>
    <row r="238" spans="1:19" ht="30.75" customHeight="1" x14ac:dyDescent="0.25">
      <c r="A238" s="830"/>
      <c r="B238" s="830"/>
      <c r="C238" s="830"/>
      <c r="D238" s="844"/>
      <c r="E238" s="844"/>
      <c r="F238" s="844"/>
      <c r="G238" s="830"/>
      <c r="H238" s="861"/>
      <c r="I238" s="861"/>
      <c r="J238" s="861"/>
      <c r="K238" s="862"/>
      <c r="L238" s="861"/>
      <c r="M238" s="865"/>
      <c r="N238" s="866" t="s">
        <v>1404</v>
      </c>
      <c r="O238" s="842" t="s">
        <v>2734</v>
      </c>
      <c r="P238" s="863">
        <v>44197</v>
      </c>
      <c r="Q238" s="863">
        <v>44713</v>
      </c>
      <c r="R238" s="842" t="s">
        <v>2735</v>
      </c>
      <c r="S238" s="979">
        <v>0.8</v>
      </c>
    </row>
    <row r="239" spans="1:19" ht="63.75" x14ac:dyDescent="0.25">
      <c r="A239" s="830"/>
      <c r="B239" s="830"/>
      <c r="C239" s="830"/>
      <c r="D239" s="830" t="s">
        <v>2736</v>
      </c>
      <c r="E239" s="540" t="s">
        <v>2737</v>
      </c>
      <c r="F239" s="540" t="s">
        <v>2738</v>
      </c>
      <c r="G239" s="830"/>
      <c r="H239" s="861"/>
      <c r="I239" s="861"/>
      <c r="J239" s="861"/>
      <c r="K239" s="862"/>
      <c r="L239" s="861"/>
      <c r="M239" s="865"/>
      <c r="N239" s="1007"/>
      <c r="O239" s="843"/>
      <c r="P239" s="914"/>
      <c r="Q239" s="914"/>
      <c r="R239" s="843"/>
      <c r="S239" s="980"/>
    </row>
    <row r="240" spans="1:19" ht="27.75" customHeight="1" x14ac:dyDescent="0.25">
      <c r="A240" s="830"/>
      <c r="B240" s="830"/>
      <c r="C240" s="830"/>
      <c r="D240" s="830"/>
      <c r="E240" s="540" t="s">
        <v>2739</v>
      </c>
      <c r="F240" s="540" t="s">
        <v>2740</v>
      </c>
      <c r="G240" s="830"/>
      <c r="H240" s="861"/>
      <c r="I240" s="861"/>
      <c r="J240" s="861"/>
      <c r="K240" s="862"/>
      <c r="L240" s="861"/>
      <c r="M240" s="865"/>
      <c r="N240" s="867"/>
      <c r="O240" s="844"/>
      <c r="P240" s="868"/>
      <c r="Q240" s="868"/>
      <c r="R240" s="844"/>
      <c r="S240" s="981"/>
    </row>
    <row r="243" spans="1:19" ht="44.25" customHeight="1" x14ac:dyDescent="0.25">
      <c r="A243" s="832" t="s">
        <v>2741</v>
      </c>
      <c r="B243" s="832"/>
      <c r="C243" s="832"/>
      <c r="D243" s="832"/>
      <c r="E243" s="832"/>
      <c r="F243" s="832" t="s">
        <v>3662</v>
      </c>
      <c r="G243" s="832"/>
      <c r="H243" s="832"/>
      <c r="I243" s="832"/>
      <c r="J243" s="832"/>
      <c r="K243" s="832"/>
      <c r="L243" s="832"/>
      <c r="M243" s="832"/>
      <c r="N243" s="832"/>
      <c r="O243" s="832"/>
      <c r="P243" s="832"/>
      <c r="Q243" s="832"/>
      <c r="R243" s="832"/>
      <c r="S243" s="832"/>
    </row>
    <row r="244" spans="1:19" ht="76.5" x14ac:dyDescent="0.25">
      <c r="A244" s="830" t="s">
        <v>691</v>
      </c>
      <c r="B244" s="830" t="s">
        <v>2743</v>
      </c>
      <c r="C244" s="830" t="s">
        <v>2744</v>
      </c>
      <c r="D244" s="830" t="s">
        <v>2745</v>
      </c>
      <c r="E244" s="830" t="s">
        <v>2746</v>
      </c>
      <c r="F244" s="830" t="s">
        <v>2747</v>
      </c>
      <c r="G244" s="540" t="s">
        <v>2748</v>
      </c>
      <c r="H244" s="861" t="s">
        <v>2749</v>
      </c>
      <c r="I244" s="861" t="s">
        <v>2647</v>
      </c>
      <c r="J244" s="861" t="s">
        <v>2750</v>
      </c>
      <c r="K244" s="563" t="s">
        <v>692</v>
      </c>
      <c r="L244" s="861" t="s">
        <v>2751</v>
      </c>
      <c r="M244" s="861" t="s">
        <v>2752</v>
      </c>
      <c r="N244" s="540" t="s">
        <v>694</v>
      </c>
      <c r="O244" s="540" t="s">
        <v>2742</v>
      </c>
      <c r="P244" s="544">
        <v>44044</v>
      </c>
      <c r="Q244" s="544">
        <v>44407</v>
      </c>
      <c r="R244" s="540" t="s">
        <v>696</v>
      </c>
      <c r="S244" s="516">
        <v>1</v>
      </c>
    </row>
    <row r="245" spans="1:19" ht="127.5" x14ac:dyDescent="0.25">
      <c r="A245" s="830"/>
      <c r="B245" s="830"/>
      <c r="C245" s="830"/>
      <c r="D245" s="830"/>
      <c r="E245" s="830"/>
      <c r="F245" s="830"/>
      <c r="G245" s="540" t="s">
        <v>2753</v>
      </c>
      <c r="H245" s="861"/>
      <c r="I245" s="861"/>
      <c r="J245" s="861"/>
      <c r="K245" s="563" t="s">
        <v>697</v>
      </c>
      <c r="L245" s="861"/>
      <c r="M245" s="861"/>
      <c r="N245" s="540" t="s">
        <v>699</v>
      </c>
      <c r="O245" s="540" t="s">
        <v>2742</v>
      </c>
      <c r="P245" s="544">
        <v>44044</v>
      </c>
      <c r="Q245" s="544">
        <v>44407</v>
      </c>
      <c r="R245" s="540" t="s">
        <v>701</v>
      </c>
      <c r="S245" s="516">
        <v>1</v>
      </c>
    </row>
    <row r="246" spans="1:19" ht="69.75" customHeight="1" x14ac:dyDescent="0.25">
      <c r="A246" s="830" t="s">
        <v>2755</v>
      </c>
      <c r="B246" s="830" t="s">
        <v>709</v>
      </c>
      <c r="C246" s="830" t="s">
        <v>2756</v>
      </c>
      <c r="D246" s="830" t="s">
        <v>2757</v>
      </c>
      <c r="E246" s="830" t="s">
        <v>2758</v>
      </c>
      <c r="F246" s="830" t="s">
        <v>2759</v>
      </c>
      <c r="G246" s="830" t="s">
        <v>2760</v>
      </c>
      <c r="H246" s="861" t="s">
        <v>2749</v>
      </c>
      <c r="I246" s="861" t="s">
        <v>2647</v>
      </c>
      <c r="J246" s="861" t="s">
        <v>2750</v>
      </c>
      <c r="K246" s="563" t="s">
        <v>710</v>
      </c>
      <c r="L246" s="861" t="s">
        <v>2751</v>
      </c>
      <c r="M246" s="861" t="s">
        <v>2752</v>
      </c>
      <c r="N246" s="540" t="s">
        <v>712</v>
      </c>
      <c r="O246" s="540" t="s">
        <v>2761</v>
      </c>
      <c r="P246" s="544">
        <v>44389</v>
      </c>
      <c r="Q246" s="544">
        <v>44742</v>
      </c>
      <c r="R246" s="541" t="s">
        <v>2762</v>
      </c>
      <c r="S246" s="644">
        <v>3</v>
      </c>
    </row>
    <row r="247" spans="1:19" ht="63.75" x14ac:dyDescent="0.25">
      <c r="A247" s="830"/>
      <c r="B247" s="830"/>
      <c r="C247" s="830"/>
      <c r="D247" s="830"/>
      <c r="E247" s="830"/>
      <c r="F247" s="830"/>
      <c r="G247" s="830"/>
      <c r="H247" s="861"/>
      <c r="I247" s="861"/>
      <c r="J247" s="861"/>
      <c r="K247" s="563" t="s">
        <v>713</v>
      </c>
      <c r="L247" s="861"/>
      <c r="M247" s="861"/>
      <c r="N247" s="540" t="s">
        <v>715</v>
      </c>
      <c r="O247" s="540" t="s">
        <v>3663</v>
      </c>
      <c r="P247" s="544">
        <v>44389</v>
      </c>
      <c r="Q247" s="544">
        <v>44742</v>
      </c>
      <c r="R247" s="541" t="s">
        <v>717</v>
      </c>
      <c r="S247" s="645">
        <v>10</v>
      </c>
    </row>
    <row r="248" spans="1:19" ht="165.75" x14ac:dyDescent="0.25">
      <c r="A248" s="830" t="s">
        <v>718</v>
      </c>
      <c r="B248" s="510" t="s">
        <v>719</v>
      </c>
      <c r="C248" s="510" t="s">
        <v>2763</v>
      </c>
      <c r="D248" s="510" t="s">
        <v>2764</v>
      </c>
      <c r="E248" s="510" t="s">
        <v>2765</v>
      </c>
      <c r="F248" s="510" t="s">
        <v>2766</v>
      </c>
      <c r="G248" s="510" t="s">
        <v>2767</v>
      </c>
      <c r="H248" s="861" t="s">
        <v>2749</v>
      </c>
      <c r="I248" s="861" t="s">
        <v>2647</v>
      </c>
      <c r="J248" s="861" t="s">
        <v>2750</v>
      </c>
      <c r="K248" s="862" t="s">
        <v>720</v>
      </c>
      <c r="L248" s="861" t="s">
        <v>2751</v>
      </c>
      <c r="M248" s="865" t="s">
        <v>2768</v>
      </c>
      <c r="N248" s="830" t="s">
        <v>721</v>
      </c>
      <c r="O248" s="830" t="s">
        <v>2769</v>
      </c>
      <c r="P248" s="885">
        <v>44044</v>
      </c>
      <c r="Q248" s="885">
        <v>44377</v>
      </c>
      <c r="R248" s="830" t="s">
        <v>723</v>
      </c>
      <c r="S248" s="884">
        <v>1</v>
      </c>
    </row>
    <row r="249" spans="1:19" ht="76.5" x14ac:dyDescent="0.25">
      <c r="A249" s="830"/>
      <c r="B249" s="540" t="s">
        <v>2770</v>
      </c>
      <c r="C249" s="540" t="s">
        <v>2771</v>
      </c>
      <c r="D249" s="540" t="s">
        <v>2772</v>
      </c>
      <c r="E249" s="540" t="s">
        <v>2773</v>
      </c>
      <c r="F249" s="540" t="s">
        <v>2774</v>
      </c>
      <c r="G249" s="540" t="s">
        <v>2775</v>
      </c>
      <c r="H249" s="861"/>
      <c r="I249" s="861"/>
      <c r="J249" s="861"/>
      <c r="K249" s="862"/>
      <c r="L249" s="861"/>
      <c r="M249" s="865"/>
      <c r="N249" s="830"/>
      <c r="O249" s="830"/>
      <c r="P249" s="885"/>
      <c r="Q249" s="885"/>
      <c r="R249" s="830"/>
      <c r="S249" s="884"/>
    </row>
    <row r="250" spans="1:19" ht="63.75" x14ac:dyDescent="0.25">
      <c r="A250" s="830" t="s">
        <v>737</v>
      </c>
      <c r="B250" s="830" t="s">
        <v>738</v>
      </c>
      <c r="C250" s="830" t="s">
        <v>2776</v>
      </c>
      <c r="D250" s="540" t="s">
        <v>2777</v>
      </c>
      <c r="E250" s="540" t="s">
        <v>2778</v>
      </c>
      <c r="F250" s="540" t="s">
        <v>2779</v>
      </c>
      <c r="G250" s="830" t="s">
        <v>2780</v>
      </c>
      <c r="H250" s="861" t="s">
        <v>2781</v>
      </c>
      <c r="I250" s="861" t="s">
        <v>2782</v>
      </c>
      <c r="J250" s="861" t="s">
        <v>2783</v>
      </c>
      <c r="K250" s="563" t="s">
        <v>739</v>
      </c>
      <c r="L250" s="865" t="s">
        <v>2784</v>
      </c>
      <c r="M250" s="865" t="s">
        <v>2768</v>
      </c>
      <c r="N250" s="1011"/>
      <c r="O250" s="1011"/>
      <c r="P250" s="1012"/>
      <c r="Q250" s="1012"/>
      <c r="R250" s="1011"/>
      <c r="S250" s="1013"/>
    </row>
    <row r="251" spans="1:19" ht="63.75" x14ac:dyDescent="0.25">
      <c r="A251" s="830"/>
      <c r="B251" s="830"/>
      <c r="C251" s="830"/>
      <c r="D251" s="540" t="s">
        <v>2785</v>
      </c>
      <c r="E251" s="540" t="s">
        <v>2786</v>
      </c>
      <c r="F251" s="540"/>
      <c r="G251" s="830"/>
      <c r="H251" s="861"/>
      <c r="I251" s="861"/>
      <c r="J251" s="861"/>
      <c r="K251" s="563" t="s">
        <v>741</v>
      </c>
      <c r="L251" s="865"/>
      <c r="M251" s="865"/>
      <c r="N251" s="1011"/>
      <c r="O251" s="1011"/>
      <c r="P251" s="1012"/>
      <c r="Q251" s="1012"/>
      <c r="R251" s="1011"/>
      <c r="S251" s="1013"/>
    </row>
    <row r="252" spans="1:19" ht="76.5" x14ac:dyDescent="0.25">
      <c r="A252" s="830" t="s">
        <v>742</v>
      </c>
      <c r="B252" s="830" t="s">
        <v>743</v>
      </c>
      <c r="C252" s="830" t="s">
        <v>2787</v>
      </c>
      <c r="D252" s="510" t="s">
        <v>2788</v>
      </c>
      <c r="E252" s="830" t="s">
        <v>2789</v>
      </c>
      <c r="F252" s="830" t="s">
        <v>2790</v>
      </c>
      <c r="G252" s="830" t="s">
        <v>2791</v>
      </c>
      <c r="H252" s="861" t="s">
        <v>2749</v>
      </c>
      <c r="I252" s="861" t="s">
        <v>2792</v>
      </c>
      <c r="J252" s="861" t="s">
        <v>2749</v>
      </c>
      <c r="K252" s="646" t="s">
        <v>744</v>
      </c>
      <c r="L252" s="861" t="s">
        <v>2793</v>
      </c>
      <c r="M252" s="861" t="s">
        <v>2794</v>
      </c>
      <c r="N252" s="540" t="s">
        <v>746</v>
      </c>
      <c r="O252" s="540" t="s">
        <v>3664</v>
      </c>
      <c r="P252" s="647">
        <v>44389</v>
      </c>
      <c r="Q252" s="647">
        <v>44772</v>
      </c>
      <c r="R252" s="540" t="s">
        <v>747</v>
      </c>
      <c r="S252" s="644">
        <v>2</v>
      </c>
    </row>
    <row r="253" spans="1:19" ht="76.5" x14ac:dyDescent="0.25">
      <c r="A253" s="830"/>
      <c r="B253" s="830"/>
      <c r="C253" s="830"/>
      <c r="D253" s="510" t="s">
        <v>2795</v>
      </c>
      <c r="E253" s="830"/>
      <c r="F253" s="830"/>
      <c r="G253" s="830"/>
      <c r="H253" s="861"/>
      <c r="I253" s="861"/>
      <c r="J253" s="861"/>
      <c r="K253" s="563" t="s">
        <v>748</v>
      </c>
      <c r="L253" s="861"/>
      <c r="M253" s="861"/>
      <c r="N253" s="540" t="s">
        <v>749</v>
      </c>
      <c r="O253" s="540" t="s">
        <v>2796</v>
      </c>
      <c r="P253" s="647">
        <v>44389</v>
      </c>
      <c r="Q253" s="647">
        <v>44772</v>
      </c>
      <c r="R253" s="540" t="s">
        <v>750</v>
      </c>
      <c r="S253" s="644">
        <v>10</v>
      </c>
    </row>
    <row r="254" spans="1:19" ht="102" x14ac:dyDescent="0.25">
      <c r="A254" s="830"/>
      <c r="B254" s="830"/>
      <c r="C254" s="830"/>
      <c r="D254" s="510" t="s">
        <v>2797</v>
      </c>
      <c r="E254" s="830"/>
      <c r="F254" s="830"/>
      <c r="G254" s="830"/>
      <c r="H254" s="861"/>
      <c r="I254" s="861"/>
      <c r="J254" s="861"/>
      <c r="K254" s="1014" t="s">
        <v>2798</v>
      </c>
      <c r="L254" s="861"/>
      <c r="M254" s="861"/>
      <c r="N254" s="540" t="s">
        <v>753</v>
      </c>
      <c r="O254" s="540" t="s">
        <v>2799</v>
      </c>
      <c r="P254" s="647">
        <v>44409</v>
      </c>
      <c r="Q254" s="647">
        <v>44742</v>
      </c>
      <c r="R254" s="540" t="s">
        <v>754</v>
      </c>
      <c r="S254" s="644">
        <v>1</v>
      </c>
    </row>
    <row r="255" spans="1:19" ht="63.75" x14ac:dyDescent="0.25">
      <c r="A255" s="830"/>
      <c r="B255" s="830"/>
      <c r="C255" s="830"/>
      <c r="D255" s="830" t="s">
        <v>2800</v>
      </c>
      <c r="E255" s="830"/>
      <c r="F255" s="830"/>
      <c r="G255" s="830" t="s">
        <v>2801</v>
      </c>
      <c r="H255" s="861"/>
      <c r="I255" s="861"/>
      <c r="J255" s="861"/>
      <c r="K255" s="1014"/>
      <c r="L255" s="861"/>
      <c r="M255" s="861"/>
      <c r="N255" s="540" t="s">
        <v>755</v>
      </c>
      <c r="O255" s="540" t="s">
        <v>2799</v>
      </c>
      <c r="P255" s="647">
        <v>44389</v>
      </c>
      <c r="Q255" s="647">
        <v>44742</v>
      </c>
      <c r="R255" s="518" t="s">
        <v>756</v>
      </c>
      <c r="S255" s="644">
        <v>2</v>
      </c>
    </row>
    <row r="256" spans="1:19" ht="76.5" x14ac:dyDescent="0.25">
      <c r="A256" s="830"/>
      <c r="B256" s="830"/>
      <c r="C256" s="830"/>
      <c r="D256" s="830"/>
      <c r="E256" s="830"/>
      <c r="F256" s="830"/>
      <c r="G256" s="830"/>
      <c r="H256" s="861"/>
      <c r="I256" s="861"/>
      <c r="J256" s="861"/>
      <c r="K256" s="1014"/>
      <c r="L256" s="861"/>
      <c r="M256" s="861"/>
      <c r="N256" s="540" t="s">
        <v>3665</v>
      </c>
      <c r="O256" s="540" t="s">
        <v>2802</v>
      </c>
      <c r="P256" s="647">
        <v>44389</v>
      </c>
      <c r="Q256" s="647">
        <v>44772</v>
      </c>
      <c r="R256" s="540" t="s">
        <v>759</v>
      </c>
      <c r="S256" s="644">
        <v>2</v>
      </c>
    </row>
    <row r="259" spans="1:19" ht="42.75" customHeight="1" x14ac:dyDescent="0.25">
      <c r="A259" s="832" t="s">
        <v>3666</v>
      </c>
      <c r="B259" s="832"/>
      <c r="C259" s="832"/>
      <c r="D259" s="832"/>
      <c r="E259" s="832"/>
      <c r="F259" s="832" t="s">
        <v>3667</v>
      </c>
      <c r="G259" s="832"/>
      <c r="H259" s="832"/>
      <c r="I259" s="832"/>
      <c r="J259" s="832"/>
      <c r="K259" s="832"/>
      <c r="L259" s="832"/>
      <c r="M259" s="832"/>
      <c r="N259" s="832"/>
      <c r="O259" s="832"/>
      <c r="P259" s="832"/>
      <c r="Q259" s="832"/>
      <c r="R259" s="832"/>
      <c r="S259" s="832"/>
    </row>
    <row r="260" spans="1:19" x14ac:dyDescent="0.25">
      <c r="A260" s="830" t="s">
        <v>430</v>
      </c>
      <c r="B260" s="830" t="s">
        <v>2805</v>
      </c>
      <c r="C260" s="830" t="s">
        <v>2803</v>
      </c>
      <c r="D260" s="830" t="s">
        <v>3668</v>
      </c>
      <c r="E260" s="830" t="s">
        <v>2806</v>
      </c>
      <c r="F260" s="1015"/>
      <c r="G260" s="830" t="s">
        <v>3669</v>
      </c>
      <c r="H260" s="861" t="s">
        <v>2646</v>
      </c>
      <c r="I260" s="861" t="s">
        <v>2647</v>
      </c>
      <c r="J260" s="1018" t="s">
        <v>2754</v>
      </c>
      <c r="K260" s="536" t="s">
        <v>417</v>
      </c>
      <c r="L260" s="1019" t="s">
        <v>2807</v>
      </c>
      <c r="M260" s="861" t="s">
        <v>2331</v>
      </c>
      <c r="N260" s="830" t="s">
        <v>431</v>
      </c>
      <c r="O260" s="830" t="s">
        <v>3670</v>
      </c>
      <c r="P260" s="885" t="s">
        <v>3671</v>
      </c>
      <c r="Q260" s="885" t="s">
        <v>3672</v>
      </c>
      <c r="R260" s="830" t="s">
        <v>3673</v>
      </c>
      <c r="S260" s="884">
        <v>2</v>
      </c>
    </row>
    <row r="261" spans="1:19" ht="25.5" x14ac:dyDescent="0.25">
      <c r="A261" s="830"/>
      <c r="B261" s="830"/>
      <c r="C261" s="830"/>
      <c r="D261" s="830"/>
      <c r="E261" s="830"/>
      <c r="F261" s="1016"/>
      <c r="G261" s="830"/>
      <c r="H261" s="861"/>
      <c r="I261" s="861"/>
      <c r="J261" s="1018"/>
      <c r="K261" s="537" t="s">
        <v>300</v>
      </c>
      <c r="L261" s="1019"/>
      <c r="M261" s="861"/>
      <c r="N261" s="830"/>
      <c r="O261" s="830"/>
      <c r="P261" s="885"/>
      <c r="Q261" s="885"/>
      <c r="R261" s="830"/>
      <c r="S261" s="884"/>
    </row>
    <row r="262" spans="1:19" x14ac:dyDescent="0.25">
      <c r="A262" s="830"/>
      <c r="B262" s="830"/>
      <c r="C262" s="830"/>
      <c r="D262" s="830"/>
      <c r="E262" s="830"/>
      <c r="F262" s="1016"/>
      <c r="G262" s="830"/>
      <c r="H262" s="861"/>
      <c r="I262" s="861"/>
      <c r="J262" s="1018"/>
      <c r="K262" s="537" t="s">
        <v>434</v>
      </c>
      <c r="L262" s="1019"/>
      <c r="M262" s="861"/>
      <c r="N262" s="830"/>
      <c r="O262" s="830"/>
      <c r="P262" s="885"/>
      <c r="Q262" s="885"/>
      <c r="R262" s="830"/>
      <c r="S262" s="884"/>
    </row>
    <row r="263" spans="1:19" ht="38.25" x14ac:dyDescent="0.25">
      <c r="A263" s="830"/>
      <c r="B263" s="830"/>
      <c r="C263" s="830"/>
      <c r="D263" s="830" t="s">
        <v>3674</v>
      </c>
      <c r="E263" s="830" t="s">
        <v>2808</v>
      </c>
      <c r="F263" s="1016"/>
      <c r="G263" s="830"/>
      <c r="H263" s="861"/>
      <c r="I263" s="861"/>
      <c r="J263" s="1018"/>
      <c r="K263" s="537" t="s">
        <v>437</v>
      </c>
      <c r="L263" s="1019"/>
      <c r="M263" s="861"/>
      <c r="N263" s="830"/>
      <c r="O263" s="830"/>
      <c r="P263" s="885"/>
      <c r="Q263" s="885"/>
      <c r="R263" s="830"/>
      <c r="S263" s="884"/>
    </row>
    <row r="264" spans="1:19" x14ac:dyDescent="0.25">
      <c r="A264" s="830"/>
      <c r="B264" s="830"/>
      <c r="C264" s="830"/>
      <c r="D264" s="830"/>
      <c r="E264" s="830"/>
      <c r="F264" s="1016"/>
      <c r="G264" s="830"/>
      <c r="H264" s="861"/>
      <c r="I264" s="861"/>
      <c r="J264" s="1018"/>
      <c r="K264" s="537" t="s">
        <v>440</v>
      </c>
      <c r="L264" s="1019"/>
      <c r="M264" s="861"/>
      <c r="N264" s="830"/>
      <c r="O264" s="830"/>
      <c r="P264" s="885"/>
      <c r="Q264" s="885"/>
      <c r="R264" s="830"/>
      <c r="S264" s="884"/>
    </row>
    <row r="265" spans="1:19" ht="25.5" x14ac:dyDescent="0.25">
      <c r="A265" s="830"/>
      <c r="B265" s="830"/>
      <c r="C265" s="830"/>
      <c r="D265" s="830"/>
      <c r="E265" s="830"/>
      <c r="F265" s="1016"/>
      <c r="G265" s="830"/>
      <c r="H265" s="861"/>
      <c r="I265" s="861"/>
      <c r="J265" s="1018"/>
      <c r="K265" s="537" t="s">
        <v>442</v>
      </c>
      <c r="L265" s="1019"/>
      <c r="M265" s="861"/>
      <c r="N265" s="830"/>
      <c r="O265" s="830"/>
      <c r="P265" s="885"/>
      <c r="Q265" s="885"/>
      <c r="R265" s="830"/>
      <c r="S265" s="884"/>
    </row>
    <row r="266" spans="1:19" x14ac:dyDescent="0.25">
      <c r="A266" s="830"/>
      <c r="B266" s="830"/>
      <c r="C266" s="830"/>
      <c r="D266" s="830"/>
      <c r="E266" s="830"/>
      <c r="F266" s="1017"/>
      <c r="G266" s="830"/>
      <c r="H266" s="861"/>
      <c r="I266" s="861"/>
      <c r="J266" s="1018"/>
      <c r="K266" s="537" t="s">
        <v>446</v>
      </c>
      <c r="L266" s="1019"/>
      <c r="M266" s="861"/>
      <c r="N266" s="830"/>
      <c r="O266" s="830"/>
      <c r="P266" s="885"/>
      <c r="Q266" s="885"/>
      <c r="R266" s="830"/>
      <c r="S266" s="884"/>
    </row>
    <row r="267" spans="1:19" ht="25.5" x14ac:dyDescent="0.25">
      <c r="A267" s="830"/>
      <c r="B267" s="830"/>
      <c r="C267" s="830"/>
      <c r="D267" s="842" t="s">
        <v>2809</v>
      </c>
      <c r="E267" s="842" t="s">
        <v>2810</v>
      </c>
      <c r="F267" s="842"/>
      <c r="G267" s="830"/>
      <c r="H267" s="861"/>
      <c r="I267" s="861"/>
      <c r="J267" s="1018"/>
      <c r="K267" s="537" t="s">
        <v>424</v>
      </c>
      <c r="L267" s="1019"/>
      <c r="M267" s="861"/>
      <c r="N267" s="830"/>
      <c r="O267" s="830"/>
      <c r="P267" s="885"/>
      <c r="Q267" s="885"/>
      <c r="R267" s="830"/>
      <c r="S267" s="884"/>
    </row>
    <row r="268" spans="1:19" ht="51" x14ac:dyDescent="0.25">
      <c r="A268" s="830"/>
      <c r="B268" s="830"/>
      <c r="C268" s="830"/>
      <c r="D268" s="843"/>
      <c r="E268" s="843"/>
      <c r="F268" s="843"/>
      <c r="G268" s="830"/>
      <c r="H268" s="861"/>
      <c r="I268" s="861"/>
      <c r="J268" s="1018"/>
      <c r="K268" s="537" t="s">
        <v>448</v>
      </c>
      <c r="L268" s="1019"/>
      <c r="M268" s="861"/>
      <c r="N268" s="830"/>
      <c r="O268" s="830"/>
      <c r="P268" s="885"/>
      <c r="Q268" s="885"/>
      <c r="R268" s="830"/>
      <c r="S268" s="884"/>
    </row>
    <row r="269" spans="1:19" ht="38.25" x14ac:dyDescent="0.25">
      <c r="A269" s="830"/>
      <c r="B269" s="830"/>
      <c r="C269" s="830"/>
      <c r="D269" s="843"/>
      <c r="E269" s="843"/>
      <c r="F269" s="843"/>
      <c r="G269" s="830"/>
      <c r="H269" s="861"/>
      <c r="I269" s="861"/>
      <c r="J269" s="1018"/>
      <c r="K269" s="537" t="s">
        <v>451</v>
      </c>
      <c r="L269" s="1019"/>
      <c r="M269" s="861"/>
      <c r="N269" s="830"/>
      <c r="O269" s="830"/>
      <c r="P269" s="885"/>
      <c r="Q269" s="885"/>
      <c r="R269" s="830"/>
      <c r="S269" s="884"/>
    </row>
    <row r="270" spans="1:19" ht="38.25" x14ac:dyDescent="0.25">
      <c r="A270" s="830"/>
      <c r="B270" s="830"/>
      <c r="C270" s="830"/>
      <c r="D270" s="844"/>
      <c r="E270" s="844"/>
      <c r="F270" s="844"/>
      <c r="G270" s="830"/>
      <c r="H270" s="861"/>
      <c r="I270" s="861"/>
      <c r="J270" s="1018"/>
      <c r="K270" s="538" t="s">
        <v>427</v>
      </c>
      <c r="L270" s="1019"/>
      <c r="M270" s="861"/>
      <c r="N270" s="830"/>
      <c r="O270" s="830"/>
      <c r="P270" s="885"/>
      <c r="Q270" s="885"/>
      <c r="R270" s="830"/>
      <c r="S270" s="884"/>
    </row>
    <row r="271" spans="1:19" x14ac:dyDescent="0.25">
      <c r="A271" s="830" t="s">
        <v>454</v>
      </c>
      <c r="B271" s="820" t="s">
        <v>2811</v>
      </c>
      <c r="C271" s="830" t="s">
        <v>2804</v>
      </c>
      <c r="D271" s="842" t="s">
        <v>2812</v>
      </c>
      <c r="E271" s="842" t="s">
        <v>2813</v>
      </c>
      <c r="F271" s="842" t="s">
        <v>2814</v>
      </c>
      <c r="G271" s="830" t="s">
        <v>3675</v>
      </c>
      <c r="H271" s="861" t="s">
        <v>2646</v>
      </c>
      <c r="I271" s="861" t="s">
        <v>2647</v>
      </c>
      <c r="J271" s="861" t="s">
        <v>2754</v>
      </c>
      <c r="K271" s="537" t="s">
        <v>417</v>
      </c>
      <c r="L271" s="861" t="s">
        <v>2807</v>
      </c>
      <c r="M271" s="861" t="s">
        <v>2331</v>
      </c>
      <c r="N271" s="842" t="s">
        <v>455</v>
      </c>
      <c r="O271" s="830" t="s">
        <v>3676</v>
      </c>
      <c r="P271" s="885" t="s">
        <v>3671</v>
      </c>
      <c r="Q271" s="885" t="s">
        <v>3672</v>
      </c>
      <c r="R271" s="842" t="s">
        <v>3677</v>
      </c>
      <c r="S271" s="872">
        <v>1</v>
      </c>
    </row>
    <row r="272" spans="1:19" ht="25.5" x14ac:dyDescent="0.25">
      <c r="A272" s="830"/>
      <c r="B272" s="820"/>
      <c r="C272" s="830"/>
      <c r="D272" s="843"/>
      <c r="E272" s="843"/>
      <c r="F272" s="843"/>
      <c r="G272" s="830"/>
      <c r="H272" s="861"/>
      <c r="I272" s="861"/>
      <c r="J272" s="861"/>
      <c r="K272" s="537" t="s">
        <v>300</v>
      </c>
      <c r="L272" s="861"/>
      <c r="M272" s="861"/>
      <c r="N272" s="843"/>
      <c r="O272" s="830"/>
      <c r="P272" s="885"/>
      <c r="Q272" s="885"/>
      <c r="R272" s="843"/>
      <c r="S272" s="886"/>
    </row>
    <row r="273" spans="1:19" x14ac:dyDescent="0.25">
      <c r="A273" s="830"/>
      <c r="B273" s="820"/>
      <c r="C273" s="830"/>
      <c r="D273" s="843"/>
      <c r="E273" s="843"/>
      <c r="F273" s="843"/>
      <c r="G273" s="830"/>
      <c r="H273" s="861"/>
      <c r="I273" s="861"/>
      <c r="J273" s="861"/>
      <c r="K273" s="537" t="s">
        <v>434</v>
      </c>
      <c r="L273" s="861"/>
      <c r="M273" s="861"/>
      <c r="N273" s="843"/>
      <c r="O273" s="830"/>
      <c r="P273" s="885"/>
      <c r="Q273" s="885"/>
      <c r="R273" s="843"/>
      <c r="S273" s="886"/>
    </row>
    <row r="274" spans="1:19" ht="38.25" x14ac:dyDescent="0.25">
      <c r="A274" s="830"/>
      <c r="B274" s="820"/>
      <c r="C274" s="830"/>
      <c r="D274" s="843"/>
      <c r="E274" s="843"/>
      <c r="F274" s="843"/>
      <c r="G274" s="830"/>
      <c r="H274" s="861"/>
      <c r="I274" s="861"/>
      <c r="J274" s="861"/>
      <c r="K274" s="537" t="s">
        <v>437</v>
      </c>
      <c r="L274" s="861"/>
      <c r="M274" s="861"/>
      <c r="N274" s="843"/>
      <c r="O274" s="830"/>
      <c r="P274" s="885"/>
      <c r="Q274" s="885"/>
      <c r="R274" s="843"/>
      <c r="S274" s="886"/>
    </row>
    <row r="275" spans="1:19" x14ac:dyDescent="0.25">
      <c r="A275" s="830"/>
      <c r="B275" s="820"/>
      <c r="C275" s="830"/>
      <c r="D275" s="844"/>
      <c r="E275" s="844"/>
      <c r="F275" s="844"/>
      <c r="G275" s="830"/>
      <c r="H275" s="861"/>
      <c r="I275" s="861"/>
      <c r="J275" s="861"/>
      <c r="K275" s="537" t="s">
        <v>440</v>
      </c>
      <c r="L275" s="861"/>
      <c r="M275" s="861"/>
      <c r="N275" s="843"/>
      <c r="O275" s="830"/>
      <c r="P275" s="885"/>
      <c r="Q275" s="885"/>
      <c r="R275" s="843"/>
      <c r="S275" s="886"/>
    </row>
    <row r="276" spans="1:19" ht="25.5" x14ac:dyDescent="0.25">
      <c r="A276" s="830"/>
      <c r="B276" s="820"/>
      <c r="C276" s="830"/>
      <c r="D276" s="842" t="s">
        <v>2815</v>
      </c>
      <c r="E276" s="842" t="s">
        <v>2816</v>
      </c>
      <c r="F276" s="842"/>
      <c r="G276" s="830"/>
      <c r="H276" s="861"/>
      <c r="I276" s="861"/>
      <c r="J276" s="861"/>
      <c r="K276" s="537" t="s">
        <v>442</v>
      </c>
      <c r="L276" s="861"/>
      <c r="M276" s="861"/>
      <c r="N276" s="843"/>
      <c r="O276" s="830"/>
      <c r="P276" s="885"/>
      <c r="Q276" s="885"/>
      <c r="R276" s="843"/>
      <c r="S276" s="886"/>
    </row>
    <row r="277" spans="1:19" ht="25.5" x14ac:dyDescent="0.25">
      <c r="A277" s="830"/>
      <c r="B277" s="820"/>
      <c r="C277" s="830"/>
      <c r="D277" s="843"/>
      <c r="E277" s="843"/>
      <c r="F277" s="843"/>
      <c r="G277" s="830"/>
      <c r="H277" s="861"/>
      <c r="I277" s="861"/>
      <c r="J277" s="861"/>
      <c r="K277" s="537" t="s">
        <v>458</v>
      </c>
      <c r="L277" s="861"/>
      <c r="M277" s="861"/>
      <c r="N277" s="843"/>
      <c r="O277" s="830"/>
      <c r="P277" s="885"/>
      <c r="Q277" s="885"/>
      <c r="R277" s="843"/>
      <c r="S277" s="886"/>
    </row>
    <row r="278" spans="1:19" x14ac:dyDescent="0.25">
      <c r="A278" s="830"/>
      <c r="B278" s="820"/>
      <c r="C278" s="830"/>
      <c r="D278" s="843"/>
      <c r="E278" s="843"/>
      <c r="F278" s="843"/>
      <c r="G278" s="830"/>
      <c r="H278" s="861"/>
      <c r="I278" s="861"/>
      <c r="J278" s="861"/>
      <c r="K278" s="537" t="s">
        <v>2817</v>
      </c>
      <c r="L278" s="861"/>
      <c r="M278" s="861"/>
      <c r="N278" s="843"/>
      <c r="O278" s="830"/>
      <c r="P278" s="885"/>
      <c r="Q278" s="885"/>
      <c r="R278" s="843"/>
      <c r="S278" s="886"/>
    </row>
    <row r="279" spans="1:19" x14ac:dyDescent="0.25">
      <c r="A279" s="830"/>
      <c r="B279" s="820"/>
      <c r="C279" s="830"/>
      <c r="D279" s="843"/>
      <c r="E279" s="843"/>
      <c r="F279" s="843"/>
      <c r="G279" s="830"/>
      <c r="H279" s="861"/>
      <c r="I279" s="861"/>
      <c r="J279" s="861"/>
      <c r="K279" s="537" t="s">
        <v>2818</v>
      </c>
      <c r="L279" s="861"/>
      <c r="M279" s="861"/>
      <c r="N279" s="843"/>
      <c r="O279" s="830"/>
      <c r="P279" s="885"/>
      <c r="Q279" s="885"/>
      <c r="R279" s="843"/>
      <c r="S279" s="886"/>
    </row>
    <row r="280" spans="1:19" ht="25.5" x14ac:dyDescent="0.25">
      <c r="A280" s="830"/>
      <c r="B280" s="820"/>
      <c r="C280" s="830"/>
      <c r="D280" s="844"/>
      <c r="E280" s="844"/>
      <c r="F280" s="844"/>
      <c r="G280" s="830"/>
      <c r="H280" s="861"/>
      <c r="I280" s="861"/>
      <c r="J280" s="861"/>
      <c r="K280" s="537" t="s">
        <v>468</v>
      </c>
      <c r="L280" s="861"/>
      <c r="M280" s="861"/>
      <c r="N280" s="844"/>
      <c r="O280" s="830"/>
      <c r="P280" s="830"/>
      <c r="Q280" s="830"/>
      <c r="R280" s="844"/>
      <c r="S280" s="873"/>
    </row>
    <row r="281" spans="1:19" ht="25.5" x14ac:dyDescent="0.25">
      <c r="A281" s="830" t="s">
        <v>467</v>
      </c>
      <c r="B281" s="830" t="s">
        <v>2819</v>
      </c>
      <c r="C281" s="820" t="s">
        <v>2820</v>
      </c>
      <c r="D281" s="842" t="s">
        <v>3678</v>
      </c>
      <c r="E281" s="842" t="s">
        <v>2821</v>
      </c>
      <c r="F281" s="842"/>
      <c r="G281" s="830" t="s">
        <v>3679</v>
      </c>
      <c r="H281" s="861" t="s">
        <v>2646</v>
      </c>
      <c r="I281" s="861" t="s">
        <v>2647</v>
      </c>
      <c r="J281" s="1018" t="s">
        <v>2754</v>
      </c>
      <c r="K281" s="536" t="s">
        <v>474</v>
      </c>
      <c r="L281" s="1019" t="s">
        <v>2807</v>
      </c>
      <c r="M281" s="861" t="s">
        <v>2331</v>
      </c>
      <c r="N281" s="830" t="s">
        <v>471</v>
      </c>
      <c r="O281" s="830" t="s">
        <v>3670</v>
      </c>
      <c r="P281" s="885" t="s">
        <v>3671</v>
      </c>
      <c r="Q281" s="885" t="s">
        <v>3672</v>
      </c>
      <c r="R281" s="842" t="s">
        <v>3680</v>
      </c>
      <c r="S281" s="872">
        <v>1</v>
      </c>
    </row>
    <row r="282" spans="1:19" ht="51" x14ac:dyDescent="0.25">
      <c r="A282" s="830"/>
      <c r="B282" s="830"/>
      <c r="C282" s="820"/>
      <c r="D282" s="843"/>
      <c r="E282" s="843"/>
      <c r="F282" s="843"/>
      <c r="G282" s="830"/>
      <c r="H282" s="861"/>
      <c r="I282" s="861"/>
      <c r="J282" s="1018"/>
      <c r="K282" s="537" t="s">
        <v>476</v>
      </c>
      <c r="L282" s="1019"/>
      <c r="M282" s="861"/>
      <c r="N282" s="830"/>
      <c r="O282" s="830"/>
      <c r="P282" s="885"/>
      <c r="Q282" s="885"/>
      <c r="R282" s="843"/>
      <c r="S282" s="886"/>
    </row>
    <row r="283" spans="1:19" ht="25.5" x14ac:dyDescent="0.25">
      <c r="A283" s="830"/>
      <c r="B283" s="830"/>
      <c r="C283" s="820"/>
      <c r="D283" s="844"/>
      <c r="E283" s="844"/>
      <c r="F283" s="844"/>
      <c r="G283" s="830"/>
      <c r="H283" s="861"/>
      <c r="I283" s="861"/>
      <c r="J283" s="1018"/>
      <c r="K283" s="537" t="s">
        <v>479</v>
      </c>
      <c r="L283" s="1019"/>
      <c r="M283" s="861"/>
      <c r="N283" s="830"/>
      <c r="O283" s="830"/>
      <c r="P283" s="885"/>
      <c r="Q283" s="885"/>
      <c r="R283" s="843"/>
      <c r="S283" s="886"/>
    </row>
    <row r="284" spans="1:19" ht="89.25" x14ac:dyDescent="0.25">
      <c r="A284" s="830"/>
      <c r="B284" s="830"/>
      <c r="C284" s="820"/>
      <c r="D284" s="540" t="s">
        <v>3681</v>
      </c>
      <c r="E284" s="540"/>
      <c r="F284" s="540"/>
      <c r="G284" s="830"/>
      <c r="H284" s="861"/>
      <c r="I284" s="861"/>
      <c r="J284" s="1018"/>
      <c r="K284" s="537" t="s">
        <v>451</v>
      </c>
      <c r="L284" s="1019"/>
      <c r="M284" s="861"/>
      <c r="N284" s="830"/>
      <c r="O284" s="830"/>
      <c r="P284" s="885"/>
      <c r="Q284" s="885"/>
      <c r="R284" s="843"/>
      <c r="S284" s="886"/>
    </row>
    <row r="285" spans="1:19" ht="51" x14ac:dyDescent="0.25">
      <c r="A285" s="830"/>
      <c r="B285" s="830"/>
      <c r="C285" s="820"/>
      <c r="D285" s="540" t="s">
        <v>2822</v>
      </c>
      <c r="E285" s="540" t="s">
        <v>3682</v>
      </c>
      <c r="F285" s="540"/>
      <c r="G285" s="830"/>
      <c r="H285" s="861"/>
      <c r="I285" s="861"/>
      <c r="J285" s="1018"/>
      <c r="K285" s="538" t="s">
        <v>427</v>
      </c>
      <c r="L285" s="1019"/>
      <c r="M285" s="861"/>
      <c r="N285" s="830"/>
      <c r="O285" s="830"/>
      <c r="P285" s="885"/>
      <c r="Q285" s="885"/>
      <c r="R285" s="843"/>
      <c r="S285" s="886"/>
    </row>
    <row r="286" spans="1:19" ht="25.5" x14ac:dyDescent="0.25">
      <c r="A286" s="830" t="s">
        <v>482</v>
      </c>
      <c r="B286" s="830" t="s">
        <v>3683</v>
      </c>
      <c r="C286" s="820" t="s">
        <v>2804</v>
      </c>
      <c r="D286" s="1020" t="s">
        <v>3684</v>
      </c>
      <c r="E286" s="1020"/>
      <c r="F286" s="820"/>
      <c r="G286" s="1022" t="s">
        <v>3685</v>
      </c>
      <c r="H286" s="932" t="s">
        <v>2646</v>
      </c>
      <c r="I286" s="932" t="s">
        <v>2647</v>
      </c>
      <c r="J286" s="1023" t="s">
        <v>2754</v>
      </c>
      <c r="K286" s="537" t="s">
        <v>483</v>
      </c>
      <c r="L286" s="1019" t="s">
        <v>2807</v>
      </c>
      <c r="M286" s="861" t="s">
        <v>2331</v>
      </c>
      <c r="N286" s="842" t="s">
        <v>486</v>
      </c>
      <c r="O286" s="842" t="s">
        <v>3670</v>
      </c>
      <c r="P286" s="842" t="s">
        <v>3686</v>
      </c>
      <c r="Q286" s="842" t="s">
        <v>3671</v>
      </c>
      <c r="R286" s="842" t="s">
        <v>3687</v>
      </c>
      <c r="S286" s="872">
        <v>1</v>
      </c>
    </row>
    <row r="287" spans="1:19" ht="38.25" x14ac:dyDescent="0.25">
      <c r="A287" s="830"/>
      <c r="B287" s="830"/>
      <c r="C287" s="820"/>
      <c r="D287" s="1021"/>
      <c r="E287" s="1021"/>
      <c r="F287" s="820"/>
      <c r="G287" s="1022"/>
      <c r="H287" s="932"/>
      <c r="I287" s="932"/>
      <c r="J287" s="1023"/>
      <c r="K287" s="537" t="s">
        <v>489</v>
      </c>
      <c r="L287" s="1019"/>
      <c r="M287" s="861"/>
      <c r="N287" s="843"/>
      <c r="O287" s="843"/>
      <c r="P287" s="843"/>
      <c r="Q287" s="843"/>
      <c r="R287" s="843"/>
      <c r="S287" s="886"/>
    </row>
    <row r="288" spans="1:19" x14ac:dyDescent="0.25">
      <c r="A288" s="830"/>
      <c r="B288" s="830"/>
      <c r="C288" s="820"/>
      <c r="D288" s="820" t="s">
        <v>3688</v>
      </c>
      <c r="E288" s="820" t="s">
        <v>3689</v>
      </c>
      <c r="F288" s="820"/>
      <c r="G288" s="1022"/>
      <c r="H288" s="932"/>
      <c r="I288" s="932"/>
      <c r="J288" s="1023"/>
      <c r="K288" s="537" t="s">
        <v>491</v>
      </c>
      <c r="L288" s="1019"/>
      <c r="M288" s="861"/>
      <c r="N288" s="844"/>
      <c r="O288" s="844"/>
      <c r="P288" s="844"/>
      <c r="Q288" s="844"/>
      <c r="R288" s="844"/>
      <c r="S288" s="873"/>
    </row>
    <row r="289" spans="1:19" x14ac:dyDescent="0.25">
      <c r="A289" s="830"/>
      <c r="B289" s="830"/>
      <c r="C289" s="820"/>
      <c r="D289" s="820"/>
      <c r="E289" s="820"/>
      <c r="F289" s="820"/>
      <c r="G289" s="1022"/>
      <c r="H289" s="932"/>
      <c r="I289" s="932"/>
      <c r="J289" s="1023"/>
      <c r="K289" s="537" t="s">
        <v>497</v>
      </c>
      <c r="L289" s="1019"/>
      <c r="M289" s="861"/>
      <c r="N289" s="842" t="s">
        <v>494</v>
      </c>
      <c r="O289" s="842" t="s">
        <v>3670</v>
      </c>
      <c r="P289" s="842" t="s">
        <v>3671</v>
      </c>
      <c r="Q289" s="842" t="s">
        <v>3672</v>
      </c>
      <c r="R289" s="842" t="s">
        <v>3690</v>
      </c>
      <c r="S289" s="872">
        <v>1</v>
      </c>
    </row>
    <row r="290" spans="1:19" ht="38.25" x14ac:dyDescent="0.25">
      <c r="A290" s="830"/>
      <c r="B290" s="830"/>
      <c r="C290" s="820"/>
      <c r="D290" s="539" t="s">
        <v>2823</v>
      </c>
      <c r="E290" s="539" t="s">
        <v>3691</v>
      </c>
      <c r="F290" s="539" t="s">
        <v>3692</v>
      </c>
      <c r="G290" s="1022"/>
      <c r="H290" s="932"/>
      <c r="I290" s="932"/>
      <c r="J290" s="1023"/>
      <c r="K290" s="538" t="s">
        <v>500</v>
      </c>
      <c r="L290" s="1019"/>
      <c r="M290" s="861"/>
      <c r="N290" s="844"/>
      <c r="O290" s="844"/>
      <c r="P290" s="844"/>
      <c r="Q290" s="844"/>
      <c r="R290" s="844"/>
      <c r="S290" s="873"/>
    </row>
    <row r="293" spans="1:19" ht="31.5" customHeight="1" x14ac:dyDescent="0.25">
      <c r="A293" s="832" t="s">
        <v>2611</v>
      </c>
      <c r="B293" s="832"/>
      <c r="C293" s="832"/>
      <c r="D293" s="832"/>
      <c r="E293" s="832"/>
      <c r="F293" s="832" t="s">
        <v>3693</v>
      </c>
      <c r="G293" s="832"/>
      <c r="H293" s="832"/>
      <c r="I293" s="832"/>
      <c r="J293" s="832"/>
      <c r="K293" s="832"/>
      <c r="L293" s="832"/>
      <c r="M293" s="832"/>
      <c r="N293" s="832"/>
      <c r="O293" s="832"/>
      <c r="P293" s="832"/>
      <c r="Q293" s="832"/>
      <c r="R293" s="832"/>
      <c r="S293" s="832"/>
    </row>
    <row r="294" spans="1:19" ht="38.25" x14ac:dyDescent="0.25">
      <c r="A294" s="842" t="s">
        <v>955</v>
      </c>
      <c r="B294" s="869" t="s">
        <v>956</v>
      </c>
      <c r="C294" s="842" t="s">
        <v>2612</v>
      </c>
      <c r="D294" s="869" t="s">
        <v>2613</v>
      </c>
      <c r="E294" s="869" t="s">
        <v>2614</v>
      </c>
      <c r="F294" s="869" t="s">
        <v>3694</v>
      </c>
      <c r="G294" s="842" t="s">
        <v>2615</v>
      </c>
      <c r="H294" s="1024" t="s">
        <v>2342</v>
      </c>
      <c r="I294" s="1024" t="s">
        <v>2343</v>
      </c>
      <c r="J294" s="1024" t="s">
        <v>2329</v>
      </c>
      <c r="K294" s="648" t="s">
        <v>3695</v>
      </c>
      <c r="L294" s="1024" t="s">
        <v>2616</v>
      </c>
      <c r="M294" s="1024" t="s">
        <v>2331</v>
      </c>
      <c r="N294" s="563" t="s">
        <v>960</v>
      </c>
      <c r="O294" s="649" t="s">
        <v>2617</v>
      </c>
      <c r="P294" s="650">
        <v>44377</v>
      </c>
      <c r="Q294" s="650" t="s">
        <v>2618</v>
      </c>
      <c r="R294" s="540" t="s">
        <v>962</v>
      </c>
      <c r="S294" s="651">
        <v>1</v>
      </c>
    </row>
    <row r="295" spans="1:19" ht="51" x14ac:dyDescent="0.25">
      <c r="A295" s="843"/>
      <c r="B295" s="859"/>
      <c r="C295" s="843"/>
      <c r="D295" s="859"/>
      <c r="E295" s="859"/>
      <c r="F295" s="859"/>
      <c r="G295" s="843"/>
      <c r="H295" s="1025"/>
      <c r="I295" s="1025"/>
      <c r="J295" s="1025"/>
      <c r="K295" s="648" t="s">
        <v>2619</v>
      </c>
      <c r="L295" s="1025"/>
      <c r="M295" s="1025"/>
      <c r="N295" s="563" t="s">
        <v>965</v>
      </c>
      <c r="O295" s="649" t="s">
        <v>2617</v>
      </c>
      <c r="P295" s="650">
        <v>44377</v>
      </c>
      <c r="Q295" s="650" t="s">
        <v>2618</v>
      </c>
      <c r="R295" s="540" t="s">
        <v>967</v>
      </c>
      <c r="S295" s="651">
        <v>1</v>
      </c>
    </row>
    <row r="296" spans="1:19" ht="38.25" x14ac:dyDescent="0.25">
      <c r="A296" s="843"/>
      <c r="B296" s="870"/>
      <c r="C296" s="843"/>
      <c r="D296" s="870"/>
      <c r="E296" s="870"/>
      <c r="F296" s="870"/>
      <c r="G296" s="843"/>
      <c r="H296" s="1025"/>
      <c r="I296" s="1025"/>
      <c r="J296" s="1025"/>
      <c r="K296" s="652" t="s">
        <v>3696</v>
      </c>
      <c r="L296" s="1025"/>
      <c r="M296" s="1025"/>
      <c r="N296" s="563" t="s">
        <v>971</v>
      </c>
      <c r="O296" s="649" t="s">
        <v>2617</v>
      </c>
      <c r="P296" s="650">
        <v>44377</v>
      </c>
      <c r="Q296" s="650" t="s">
        <v>2618</v>
      </c>
      <c r="R296" s="540" t="s">
        <v>973</v>
      </c>
      <c r="S296" s="651">
        <v>1</v>
      </c>
    </row>
    <row r="297" spans="1:19" ht="38.25" x14ac:dyDescent="0.25">
      <c r="A297" s="843"/>
      <c r="B297" s="869" t="s">
        <v>968</v>
      </c>
      <c r="C297" s="843"/>
      <c r="D297" s="869" t="s">
        <v>2620</v>
      </c>
      <c r="E297" s="869" t="s">
        <v>2614</v>
      </c>
      <c r="F297" s="869" t="s">
        <v>3694</v>
      </c>
      <c r="G297" s="843"/>
      <c r="H297" s="1025"/>
      <c r="I297" s="1025"/>
      <c r="J297" s="1025"/>
      <c r="K297" s="652" t="s">
        <v>2621</v>
      </c>
      <c r="L297" s="1025"/>
      <c r="M297" s="1025"/>
      <c r="N297" s="563" t="s">
        <v>974</v>
      </c>
      <c r="O297" s="649" t="s">
        <v>2622</v>
      </c>
      <c r="P297" s="650">
        <v>44377</v>
      </c>
      <c r="Q297" s="650" t="s">
        <v>2618</v>
      </c>
      <c r="R297" s="540" t="s">
        <v>976</v>
      </c>
      <c r="S297" s="651">
        <v>3</v>
      </c>
    </row>
    <row r="298" spans="1:19" ht="114.75" x14ac:dyDescent="0.25">
      <c r="A298" s="843"/>
      <c r="B298" s="859"/>
      <c r="C298" s="843"/>
      <c r="D298" s="859"/>
      <c r="E298" s="859"/>
      <c r="F298" s="859"/>
      <c r="G298" s="843"/>
      <c r="H298" s="1025"/>
      <c r="I298" s="1025"/>
      <c r="J298" s="1025"/>
      <c r="K298" s="652" t="s">
        <v>2623</v>
      </c>
      <c r="L298" s="1025"/>
      <c r="M298" s="1025"/>
      <c r="N298" s="869" t="s">
        <v>979</v>
      </c>
      <c r="O298" s="1026" t="s">
        <v>2622</v>
      </c>
      <c r="P298" s="1028">
        <v>44377</v>
      </c>
      <c r="Q298" s="1028" t="s">
        <v>2618</v>
      </c>
      <c r="R298" s="842" t="s">
        <v>981</v>
      </c>
      <c r="S298" s="882">
        <v>1</v>
      </c>
    </row>
    <row r="299" spans="1:19" ht="51" x14ac:dyDescent="0.25">
      <c r="A299" s="843"/>
      <c r="B299" s="859"/>
      <c r="C299" s="843"/>
      <c r="D299" s="859"/>
      <c r="E299" s="859"/>
      <c r="F299" s="859"/>
      <c r="G299" s="843"/>
      <c r="H299" s="1025"/>
      <c r="I299" s="1025"/>
      <c r="J299" s="1025"/>
      <c r="K299" s="652" t="s">
        <v>2624</v>
      </c>
      <c r="L299" s="1025"/>
      <c r="M299" s="1025"/>
      <c r="N299" s="870"/>
      <c r="O299" s="1027"/>
      <c r="P299" s="1029"/>
      <c r="Q299" s="1029"/>
      <c r="R299" s="844"/>
      <c r="S299" s="883"/>
    </row>
    <row r="300" spans="1:19" ht="25.5" x14ac:dyDescent="0.25">
      <c r="A300" s="843"/>
      <c r="B300" s="859"/>
      <c r="C300" s="843"/>
      <c r="D300" s="859"/>
      <c r="E300" s="859"/>
      <c r="F300" s="859"/>
      <c r="G300" s="843"/>
      <c r="H300" s="1025"/>
      <c r="I300" s="1025"/>
      <c r="J300" s="1025"/>
      <c r="K300" s="652" t="s">
        <v>2625</v>
      </c>
      <c r="L300" s="1025"/>
      <c r="M300" s="1025"/>
      <c r="N300" s="869" t="s">
        <v>984</v>
      </c>
      <c r="O300" s="1026" t="s">
        <v>2622</v>
      </c>
      <c r="P300" s="1028">
        <v>44377</v>
      </c>
      <c r="Q300" s="1028" t="s">
        <v>2618</v>
      </c>
      <c r="R300" s="842" t="s">
        <v>986</v>
      </c>
      <c r="S300" s="882">
        <v>1</v>
      </c>
    </row>
    <row r="301" spans="1:19" ht="76.5" x14ac:dyDescent="0.25">
      <c r="A301" s="843"/>
      <c r="B301" s="859"/>
      <c r="C301" s="843"/>
      <c r="D301" s="859"/>
      <c r="E301" s="859"/>
      <c r="F301" s="859"/>
      <c r="G301" s="843"/>
      <c r="H301" s="1025"/>
      <c r="I301" s="1025"/>
      <c r="J301" s="1025"/>
      <c r="K301" s="648" t="s">
        <v>2626</v>
      </c>
      <c r="L301" s="1025"/>
      <c r="M301" s="1025"/>
      <c r="N301" s="870"/>
      <c r="O301" s="1027"/>
      <c r="P301" s="1029"/>
      <c r="Q301" s="1029"/>
      <c r="R301" s="844"/>
      <c r="S301" s="883"/>
    </row>
    <row r="302" spans="1:19" ht="63.75" x14ac:dyDescent="0.25">
      <c r="A302" s="1026" t="s">
        <v>987</v>
      </c>
      <c r="B302" s="880" t="s">
        <v>988</v>
      </c>
      <c r="C302" s="842" t="s">
        <v>2612</v>
      </c>
      <c r="D302" s="880" t="s">
        <v>2627</v>
      </c>
      <c r="E302" s="880" t="s">
        <v>3697</v>
      </c>
      <c r="F302" s="880" t="s">
        <v>2628</v>
      </c>
      <c r="G302" s="1026" t="s">
        <v>3698</v>
      </c>
      <c r="H302" s="1024" t="s">
        <v>2342</v>
      </c>
      <c r="I302" s="1024" t="s">
        <v>2343</v>
      </c>
      <c r="J302" s="1024" t="s">
        <v>2329</v>
      </c>
      <c r="K302" s="648" t="s">
        <v>990</v>
      </c>
      <c r="L302" s="1024" t="s">
        <v>2616</v>
      </c>
      <c r="M302" s="1024" t="s">
        <v>2331</v>
      </c>
      <c r="N302" s="648" t="s">
        <v>992</v>
      </c>
      <c r="O302" s="649" t="s">
        <v>2617</v>
      </c>
      <c r="P302" s="650">
        <v>44377</v>
      </c>
      <c r="Q302" s="650" t="s">
        <v>2618</v>
      </c>
      <c r="R302" s="653" t="s">
        <v>994</v>
      </c>
      <c r="S302" s="651">
        <v>1</v>
      </c>
    </row>
    <row r="303" spans="1:19" ht="76.5" x14ac:dyDescent="0.25">
      <c r="A303" s="1030"/>
      <c r="B303" s="881"/>
      <c r="C303" s="843"/>
      <c r="D303" s="881"/>
      <c r="E303" s="881"/>
      <c r="F303" s="881"/>
      <c r="G303" s="1030"/>
      <c r="H303" s="1025"/>
      <c r="I303" s="1025"/>
      <c r="J303" s="1025"/>
      <c r="K303" s="652" t="s">
        <v>989</v>
      </c>
      <c r="L303" s="1025"/>
      <c r="M303" s="1025"/>
      <c r="N303" s="880" t="s">
        <v>998</v>
      </c>
      <c r="O303" s="649" t="s">
        <v>2617</v>
      </c>
      <c r="P303" s="650">
        <v>44377</v>
      </c>
      <c r="Q303" s="650" t="s">
        <v>2618</v>
      </c>
      <c r="R303" s="653" t="s">
        <v>999</v>
      </c>
      <c r="S303" s="651">
        <v>1</v>
      </c>
    </row>
    <row r="304" spans="1:19" ht="127.5" x14ac:dyDescent="0.25">
      <c r="A304" s="1027"/>
      <c r="B304" s="654" t="s">
        <v>996</v>
      </c>
      <c r="C304" s="844"/>
      <c r="D304" s="654" t="s">
        <v>2629</v>
      </c>
      <c r="E304" s="654" t="s">
        <v>2630</v>
      </c>
      <c r="F304" s="654" t="s">
        <v>2631</v>
      </c>
      <c r="G304" s="1027"/>
      <c r="H304" s="1031"/>
      <c r="I304" s="1031"/>
      <c r="J304" s="1031"/>
      <c r="K304" s="648" t="s">
        <v>997</v>
      </c>
      <c r="L304" s="1031"/>
      <c r="M304" s="1031"/>
      <c r="N304" s="881"/>
      <c r="O304" s="649" t="s">
        <v>2617</v>
      </c>
      <c r="P304" s="650">
        <v>44377</v>
      </c>
      <c r="Q304" s="650" t="s">
        <v>2618</v>
      </c>
      <c r="R304" s="653" t="s">
        <v>3699</v>
      </c>
      <c r="S304" s="651">
        <v>1</v>
      </c>
    </row>
    <row r="305" spans="1:19" ht="63.75" x14ac:dyDescent="0.25">
      <c r="A305" s="1026" t="s">
        <v>1003</v>
      </c>
      <c r="B305" s="880" t="s">
        <v>1004</v>
      </c>
      <c r="C305" s="581" t="s">
        <v>2632</v>
      </c>
      <c r="D305" s="655" t="s">
        <v>2633</v>
      </c>
      <c r="E305" s="655" t="s">
        <v>2634</v>
      </c>
      <c r="F305" s="655" t="s">
        <v>2635</v>
      </c>
      <c r="G305" s="1026" t="s">
        <v>2636</v>
      </c>
      <c r="H305" s="1024" t="s">
        <v>2342</v>
      </c>
      <c r="I305" s="1024" t="s">
        <v>2343</v>
      </c>
      <c r="J305" s="1024" t="s">
        <v>2329</v>
      </c>
      <c r="K305" s="652" t="s">
        <v>1005</v>
      </c>
      <c r="L305" s="1024" t="s">
        <v>2616</v>
      </c>
      <c r="M305" s="1024" t="s">
        <v>2331</v>
      </c>
      <c r="N305" s="563" t="s">
        <v>1007</v>
      </c>
      <c r="O305" s="649" t="s">
        <v>3700</v>
      </c>
      <c r="P305" s="650">
        <v>44377</v>
      </c>
      <c r="Q305" s="650" t="s">
        <v>2618</v>
      </c>
      <c r="R305" s="653" t="s">
        <v>1009</v>
      </c>
      <c r="S305" s="651">
        <v>25</v>
      </c>
    </row>
    <row r="306" spans="1:19" ht="63.75" x14ac:dyDescent="0.25">
      <c r="A306" s="1027"/>
      <c r="B306" s="881"/>
      <c r="C306" s="581" t="s">
        <v>2637</v>
      </c>
      <c r="D306" s="655" t="s">
        <v>2638</v>
      </c>
      <c r="E306" s="655" t="s">
        <v>3701</v>
      </c>
      <c r="F306" s="655" t="s">
        <v>2639</v>
      </c>
      <c r="G306" s="1027"/>
      <c r="H306" s="1031"/>
      <c r="I306" s="1031"/>
      <c r="J306" s="1031"/>
      <c r="K306" s="652" t="s">
        <v>1010</v>
      </c>
      <c r="L306" s="1031"/>
      <c r="M306" s="1031"/>
      <c r="N306" s="563" t="s">
        <v>1012</v>
      </c>
      <c r="O306" s="649" t="s">
        <v>2617</v>
      </c>
      <c r="P306" s="650">
        <v>44377</v>
      </c>
      <c r="Q306" s="650" t="s">
        <v>2618</v>
      </c>
      <c r="R306" s="653" t="s">
        <v>1014</v>
      </c>
      <c r="S306" s="651">
        <v>1</v>
      </c>
    </row>
    <row r="309" spans="1:19" ht="43.5" customHeight="1" thickBot="1" x14ac:dyDescent="0.3">
      <c r="A309" s="851" t="s">
        <v>3702</v>
      </c>
      <c r="B309" s="851"/>
      <c r="C309" s="851"/>
      <c r="D309" s="851"/>
      <c r="E309" s="851"/>
      <c r="F309" s="851" t="s">
        <v>3703</v>
      </c>
      <c r="G309" s="851"/>
      <c r="H309" s="851"/>
      <c r="I309" s="851"/>
      <c r="J309" s="851"/>
      <c r="K309" s="851"/>
      <c r="L309" s="851"/>
      <c r="M309" s="851"/>
      <c r="N309" s="851"/>
      <c r="O309" s="851"/>
      <c r="P309" s="851"/>
      <c r="Q309" s="851"/>
      <c r="R309" s="851"/>
      <c r="S309" s="851"/>
    </row>
    <row r="310" spans="1:19" ht="153" x14ac:dyDescent="0.25">
      <c r="A310" s="529" t="s">
        <v>2829</v>
      </c>
      <c r="B310" s="532" t="s">
        <v>2830</v>
      </c>
      <c r="C310" s="532" t="s">
        <v>2831</v>
      </c>
      <c r="D310" s="529" t="s">
        <v>2828</v>
      </c>
      <c r="E310" s="529" t="s">
        <v>2832</v>
      </c>
      <c r="F310" s="529" t="s">
        <v>2833</v>
      </c>
      <c r="G310" s="532" t="s">
        <v>2834</v>
      </c>
      <c r="H310" s="531" t="s">
        <v>2825</v>
      </c>
      <c r="I310" s="531" t="s">
        <v>2824</v>
      </c>
      <c r="J310" s="531" t="s">
        <v>2835</v>
      </c>
      <c r="K310" s="529" t="s">
        <v>2836</v>
      </c>
      <c r="L310" s="531" t="s">
        <v>2837</v>
      </c>
      <c r="M310" s="531" t="s">
        <v>2541</v>
      </c>
      <c r="N310" s="564" t="s">
        <v>2838</v>
      </c>
      <c r="O310" s="532" t="s">
        <v>2839</v>
      </c>
      <c r="P310" s="532" t="s">
        <v>2840</v>
      </c>
      <c r="Q310" s="532" t="s">
        <v>2841</v>
      </c>
      <c r="R310" s="532" t="s">
        <v>2842</v>
      </c>
      <c r="S310" s="522">
        <v>1</v>
      </c>
    </row>
    <row r="313" spans="1:19" ht="33" customHeight="1" x14ac:dyDescent="0.25">
      <c r="A313" s="875" t="s">
        <v>2843</v>
      </c>
      <c r="B313" s="876"/>
      <c r="C313" s="876"/>
      <c r="D313" s="876"/>
      <c r="E313" s="877"/>
      <c r="F313" s="878" t="s">
        <v>3704</v>
      </c>
      <c r="G313" s="879"/>
      <c r="H313" s="879"/>
      <c r="I313" s="879"/>
      <c r="J313" s="879"/>
      <c r="K313" s="879"/>
      <c r="L313" s="879"/>
      <c r="M313" s="879"/>
      <c r="N313" s="879"/>
      <c r="O313" s="879"/>
      <c r="P313" s="879"/>
      <c r="Q313" s="879"/>
      <c r="R313" s="879"/>
      <c r="S313" s="879"/>
    </row>
    <row r="314" spans="1:19" ht="153" x14ac:dyDescent="0.25">
      <c r="A314" s="656" t="s">
        <v>2844</v>
      </c>
      <c r="B314" s="656" t="s">
        <v>2845</v>
      </c>
      <c r="C314" s="656" t="s">
        <v>2846</v>
      </c>
      <c r="D314" s="656" t="s">
        <v>2847</v>
      </c>
      <c r="E314" s="656" t="s">
        <v>2848</v>
      </c>
      <c r="F314" s="656" t="s">
        <v>2849</v>
      </c>
      <c r="G314" s="656" t="s">
        <v>2850</v>
      </c>
      <c r="H314" s="657" t="s">
        <v>2327</v>
      </c>
      <c r="I314" s="657" t="s">
        <v>2343</v>
      </c>
      <c r="J314" s="657" t="s">
        <v>2851</v>
      </c>
      <c r="K314" s="658" t="s">
        <v>908</v>
      </c>
      <c r="L314" s="657" t="s">
        <v>2852</v>
      </c>
      <c r="M314" s="657" t="s">
        <v>2331</v>
      </c>
      <c r="N314" s="656" t="s">
        <v>910</v>
      </c>
      <c r="O314" s="656" t="s">
        <v>2853</v>
      </c>
      <c r="P314" s="656" t="s">
        <v>2854</v>
      </c>
      <c r="Q314" s="656" t="s">
        <v>3317</v>
      </c>
      <c r="R314" s="656" t="s">
        <v>3705</v>
      </c>
      <c r="S314" s="659">
        <v>4</v>
      </c>
    </row>
    <row r="315" spans="1:19" ht="102" x14ac:dyDescent="0.25">
      <c r="A315" s="656" t="s">
        <v>2855</v>
      </c>
      <c r="B315" s="656" t="s">
        <v>912</v>
      </c>
      <c r="C315" s="656" t="s">
        <v>2856</v>
      </c>
      <c r="D315" s="656" t="s">
        <v>2857</v>
      </c>
      <c r="E315" s="656" t="s">
        <v>2858</v>
      </c>
      <c r="F315" s="656" t="s">
        <v>2859</v>
      </c>
      <c r="G315" s="656" t="s">
        <v>2860</v>
      </c>
      <c r="H315" s="657" t="s">
        <v>2327</v>
      </c>
      <c r="I315" s="657" t="s">
        <v>2343</v>
      </c>
      <c r="J315" s="660" t="s">
        <v>2345</v>
      </c>
      <c r="K315" s="661" t="s">
        <v>913</v>
      </c>
      <c r="L315" s="660" t="s">
        <v>2852</v>
      </c>
      <c r="M315" s="660" t="s">
        <v>2331</v>
      </c>
      <c r="N315" s="662" t="s">
        <v>915</v>
      </c>
      <c r="O315" s="662" t="s">
        <v>2861</v>
      </c>
      <c r="P315" s="662" t="s">
        <v>2854</v>
      </c>
      <c r="Q315" s="662" t="s">
        <v>3317</v>
      </c>
      <c r="R315" s="662" t="s">
        <v>2862</v>
      </c>
      <c r="S315" s="663">
        <v>1</v>
      </c>
    </row>
    <row r="316" spans="1:19" ht="89.25" x14ac:dyDescent="0.25">
      <c r="A316" s="890" t="s">
        <v>2863</v>
      </c>
      <c r="B316" s="890" t="s">
        <v>918</v>
      </c>
      <c r="C316" s="890" t="s">
        <v>2864</v>
      </c>
      <c r="D316" s="656" t="s">
        <v>2865</v>
      </c>
      <c r="E316" s="656" t="s">
        <v>2866</v>
      </c>
      <c r="F316" s="656" t="s">
        <v>2867</v>
      </c>
      <c r="G316" s="890" t="s">
        <v>2868</v>
      </c>
      <c r="H316" s="892" t="s">
        <v>2327</v>
      </c>
      <c r="I316" s="894" t="s">
        <v>2343</v>
      </c>
      <c r="J316" s="861" t="s">
        <v>2345</v>
      </c>
      <c r="K316" s="862" t="s">
        <v>920</v>
      </c>
      <c r="L316" s="861" t="s">
        <v>2852</v>
      </c>
      <c r="M316" s="861" t="s">
        <v>2331</v>
      </c>
      <c r="N316" s="540" t="s">
        <v>922</v>
      </c>
      <c r="O316" s="830" t="s">
        <v>2869</v>
      </c>
      <c r="P316" s="830" t="s">
        <v>2854</v>
      </c>
      <c r="Q316" s="830" t="s">
        <v>3317</v>
      </c>
      <c r="R316" s="540" t="s">
        <v>3706</v>
      </c>
      <c r="S316" s="664">
        <v>1</v>
      </c>
    </row>
    <row r="317" spans="1:19" ht="89.25" x14ac:dyDescent="0.25">
      <c r="A317" s="1032"/>
      <c r="B317" s="1032"/>
      <c r="C317" s="1032"/>
      <c r="D317" s="656" t="s">
        <v>2870</v>
      </c>
      <c r="E317" s="656" t="s">
        <v>2871</v>
      </c>
      <c r="F317" s="656" t="s">
        <v>2872</v>
      </c>
      <c r="G317" s="1032"/>
      <c r="H317" s="1033"/>
      <c r="I317" s="1034"/>
      <c r="J317" s="861"/>
      <c r="K317" s="862"/>
      <c r="L317" s="861"/>
      <c r="M317" s="861"/>
      <c r="N317" s="540" t="s">
        <v>925</v>
      </c>
      <c r="O317" s="830"/>
      <c r="P317" s="830"/>
      <c r="Q317" s="830"/>
      <c r="R317" s="540" t="s">
        <v>2873</v>
      </c>
      <c r="S317" s="664">
        <v>1</v>
      </c>
    </row>
    <row r="318" spans="1:19" ht="89.25" x14ac:dyDescent="0.25">
      <c r="A318" s="890" t="s">
        <v>2874</v>
      </c>
      <c r="B318" s="890" t="s">
        <v>927</v>
      </c>
      <c r="C318" s="890" t="s">
        <v>2875</v>
      </c>
      <c r="D318" s="656" t="s">
        <v>2876</v>
      </c>
      <c r="E318" s="656" t="s">
        <v>2877</v>
      </c>
      <c r="F318" s="656" t="s">
        <v>2878</v>
      </c>
      <c r="G318" s="890" t="s">
        <v>2879</v>
      </c>
      <c r="H318" s="892" t="s">
        <v>2327</v>
      </c>
      <c r="I318" s="894" t="s">
        <v>2328</v>
      </c>
      <c r="J318" s="861" t="s">
        <v>2329</v>
      </c>
      <c r="K318" s="862" t="s">
        <v>929</v>
      </c>
      <c r="L318" s="861" t="s">
        <v>2852</v>
      </c>
      <c r="M318" s="861" t="s">
        <v>2331</v>
      </c>
      <c r="N318" s="830" t="s">
        <v>931</v>
      </c>
      <c r="O318" s="830" t="s">
        <v>2853</v>
      </c>
      <c r="P318" s="830" t="s">
        <v>2854</v>
      </c>
      <c r="Q318" s="830" t="s">
        <v>3317</v>
      </c>
      <c r="R318" s="830" t="s">
        <v>2880</v>
      </c>
      <c r="S318" s="889">
        <v>1</v>
      </c>
    </row>
    <row r="319" spans="1:19" ht="76.5" x14ac:dyDescent="0.25">
      <c r="A319" s="891"/>
      <c r="B319" s="891"/>
      <c r="C319" s="891"/>
      <c r="D319" s="662" t="s">
        <v>2881</v>
      </c>
      <c r="E319" s="662" t="s">
        <v>2882</v>
      </c>
      <c r="F319" s="662" t="s">
        <v>2883</v>
      </c>
      <c r="G319" s="891"/>
      <c r="H319" s="893"/>
      <c r="I319" s="895"/>
      <c r="J319" s="861"/>
      <c r="K319" s="862"/>
      <c r="L319" s="861"/>
      <c r="M319" s="861"/>
      <c r="N319" s="830"/>
      <c r="O319" s="830"/>
      <c r="P319" s="830"/>
      <c r="Q319" s="830"/>
      <c r="R319" s="830"/>
      <c r="S319" s="889"/>
    </row>
    <row r="320" spans="1:19" ht="51" x14ac:dyDescent="0.25">
      <c r="A320" s="830" t="s">
        <v>2884</v>
      </c>
      <c r="B320" s="830" t="s">
        <v>934</v>
      </c>
      <c r="C320" s="830" t="s">
        <v>2885</v>
      </c>
      <c r="D320" s="540" t="s">
        <v>2886</v>
      </c>
      <c r="E320" s="540" t="s">
        <v>2887</v>
      </c>
      <c r="F320" s="540" t="s">
        <v>2888</v>
      </c>
      <c r="G320" s="830" t="s">
        <v>2889</v>
      </c>
      <c r="H320" s="861" t="s">
        <v>2327</v>
      </c>
      <c r="I320" s="1018" t="s">
        <v>2343</v>
      </c>
      <c r="J320" s="861" t="s">
        <v>2345</v>
      </c>
      <c r="K320" s="862" t="s">
        <v>936</v>
      </c>
      <c r="L320" s="861" t="s">
        <v>2890</v>
      </c>
      <c r="M320" s="861" t="s">
        <v>2891</v>
      </c>
      <c r="N320" s="830" t="s">
        <v>938</v>
      </c>
      <c r="O320" s="830" t="s">
        <v>2892</v>
      </c>
      <c r="P320" s="830" t="s">
        <v>2854</v>
      </c>
      <c r="Q320" s="830" t="s">
        <v>3317</v>
      </c>
      <c r="R320" s="830" t="s">
        <v>2893</v>
      </c>
      <c r="S320" s="889">
        <v>1</v>
      </c>
    </row>
    <row r="321" spans="1:19" ht="63.75" x14ac:dyDescent="0.25">
      <c r="A321" s="830"/>
      <c r="B321" s="830"/>
      <c r="C321" s="830"/>
      <c r="D321" s="540" t="s">
        <v>2894</v>
      </c>
      <c r="E321" s="540" t="s">
        <v>2895</v>
      </c>
      <c r="F321" s="540" t="s">
        <v>2896</v>
      </c>
      <c r="G321" s="830"/>
      <c r="H321" s="861"/>
      <c r="I321" s="1018"/>
      <c r="J321" s="861"/>
      <c r="K321" s="862"/>
      <c r="L321" s="861"/>
      <c r="M321" s="861"/>
      <c r="N321" s="830"/>
      <c r="O321" s="830"/>
      <c r="P321" s="830"/>
      <c r="Q321" s="830"/>
      <c r="R321" s="830"/>
      <c r="S321" s="889"/>
    </row>
    <row r="322" spans="1:19" ht="38.25" x14ac:dyDescent="0.25">
      <c r="A322" s="830"/>
      <c r="B322" s="830"/>
      <c r="C322" s="830"/>
      <c r="D322" s="540" t="s">
        <v>2897</v>
      </c>
      <c r="E322" s="540" t="s">
        <v>2898</v>
      </c>
      <c r="F322" s="540" t="s">
        <v>2899</v>
      </c>
      <c r="G322" s="830"/>
      <c r="H322" s="861"/>
      <c r="I322" s="1018"/>
      <c r="J322" s="861"/>
      <c r="K322" s="862" t="s">
        <v>941</v>
      </c>
      <c r="L322" s="861"/>
      <c r="M322" s="861"/>
      <c r="N322" s="830" t="s">
        <v>2900</v>
      </c>
      <c r="O322" s="830"/>
      <c r="P322" s="830"/>
      <c r="Q322" s="830"/>
      <c r="R322" s="830" t="s">
        <v>3707</v>
      </c>
      <c r="S322" s="889">
        <v>1</v>
      </c>
    </row>
    <row r="323" spans="1:19" ht="51" x14ac:dyDescent="0.25">
      <c r="A323" s="830"/>
      <c r="B323" s="830"/>
      <c r="C323" s="830"/>
      <c r="D323" s="540" t="s">
        <v>2901</v>
      </c>
      <c r="E323" s="540" t="s">
        <v>2902</v>
      </c>
      <c r="F323" s="540" t="s">
        <v>2903</v>
      </c>
      <c r="G323" s="830"/>
      <c r="H323" s="861"/>
      <c r="I323" s="1018"/>
      <c r="J323" s="861"/>
      <c r="K323" s="862"/>
      <c r="L323" s="861"/>
      <c r="M323" s="861"/>
      <c r="N323" s="830"/>
      <c r="O323" s="830"/>
      <c r="P323" s="830"/>
      <c r="Q323" s="830"/>
      <c r="R323" s="830"/>
      <c r="S323" s="889"/>
    </row>
    <row r="324" spans="1:19" ht="153" x14ac:dyDescent="0.25">
      <c r="A324" s="540" t="s">
        <v>2904</v>
      </c>
      <c r="B324" s="540" t="s">
        <v>2905</v>
      </c>
      <c r="C324" s="540" t="s">
        <v>2906</v>
      </c>
      <c r="D324" s="540" t="s">
        <v>2907</v>
      </c>
      <c r="E324" s="540" t="s">
        <v>2908</v>
      </c>
      <c r="F324" s="540" t="s">
        <v>2909</v>
      </c>
      <c r="G324" s="540" t="s">
        <v>2910</v>
      </c>
      <c r="H324" s="542" t="s">
        <v>2327</v>
      </c>
      <c r="I324" s="542" t="s">
        <v>2343</v>
      </c>
      <c r="J324" s="542" t="s">
        <v>2345</v>
      </c>
      <c r="K324" s="563" t="s">
        <v>945</v>
      </c>
      <c r="L324" s="542" t="s">
        <v>2890</v>
      </c>
      <c r="M324" s="542" t="s">
        <v>2891</v>
      </c>
      <c r="N324" s="540" t="s">
        <v>947</v>
      </c>
      <c r="O324" s="540" t="s">
        <v>2856</v>
      </c>
      <c r="P324" s="540" t="s">
        <v>2854</v>
      </c>
      <c r="Q324" s="540" t="s">
        <v>3317</v>
      </c>
      <c r="R324" s="540" t="s">
        <v>2911</v>
      </c>
      <c r="S324" s="665">
        <v>2</v>
      </c>
    </row>
    <row r="325" spans="1:19" ht="102" x14ac:dyDescent="0.25">
      <c r="A325" s="540" t="s">
        <v>2912</v>
      </c>
      <c r="B325" s="540" t="s">
        <v>948</v>
      </c>
      <c r="C325" s="540" t="s">
        <v>2913</v>
      </c>
      <c r="D325" s="540" t="s">
        <v>2914</v>
      </c>
      <c r="E325" s="540" t="s">
        <v>2915</v>
      </c>
      <c r="F325" s="540" t="s">
        <v>2916</v>
      </c>
      <c r="G325" s="540" t="s">
        <v>2917</v>
      </c>
      <c r="H325" s="542" t="s">
        <v>2327</v>
      </c>
      <c r="I325" s="542" t="s">
        <v>2343</v>
      </c>
      <c r="J325" s="542" t="s">
        <v>2345</v>
      </c>
      <c r="K325" s="563" t="s">
        <v>950</v>
      </c>
      <c r="L325" s="542" t="s">
        <v>2890</v>
      </c>
      <c r="M325" s="542" t="s">
        <v>2331</v>
      </c>
      <c r="N325" s="540" t="s">
        <v>2918</v>
      </c>
      <c r="O325" s="540" t="s">
        <v>2919</v>
      </c>
      <c r="P325" s="540" t="s">
        <v>2854</v>
      </c>
      <c r="Q325" s="540" t="s">
        <v>3317</v>
      </c>
      <c r="R325" s="540" t="s">
        <v>3708</v>
      </c>
      <c r="S325" s="665" t="s">
        <v>2383</v>
      </c>
    </row>
    <row r="328" spans="1:19" ht="39.75" customHeight="1" thickBot="1" x14ac:dyDescent="0.3">
      <c r="A328" s="851" t="s">
        <v>3709</v>
      </c>
      <c r="B328" s="851"/>
      <c r="C328" s="851"/>
      <c r="D328" s="851"/>
      <c r="E328" s="851"/>
      <c r="F328" s="851" t="s">
        <v>2920</v>
      </c>
      <c r="G328" s="851"/>
      <c r="H328" s="851"/>
      <c r="I328" s="851"/>
      <c r="J328" s="851"/>
      <c r="K328" s="851"/>
      <c r="L328" s="851"/>
      <c r="M328" s="851"/>
      <c r="N328" s="851"/>
      <c r="O328" s="851"/>
      <c r="P328" s="851"/>
      <c r="Q328" s="851"/>
      <c r="R328" s="851"/>
      <c r="S328" s="851"/>
    </row>
    <row r="329" spans="1:19" ht="89.25" x14ac:dyDescent="0.25">
      <c r="A329" s="887" t="s">
        <v>2921</v>
      </c>
      <c r="B329" s="842" t="s">
        <v>2922</v>
      </c>
      <c r="C329" s="842" t="s">
        <v>2923</v>
      </c>
      <c r="D329" s="869" t="s">
        <v>2924</v>
      </c>
      <c r="E329" s="869" t="s">
        <v>2925</v>
      </c>
      <c r="F329" s="869" t="s">
        <v>2926</v>
      </c>
      <c r="G329" s="842" t="s">
        <v>2927</v>
      </c>
      <c r="H329" s="848" t="s">
        <v>2825</v>
      </c>
      <c r="I329" s="848" t="s">
        <v>2826</v>
      </c>
      <c r="J329" s="848" t="s">
        <v>2827</v>
      </c>
      <c r="K329" s="869" t="s">
        <v>2928</v>
      </c>
      <c r="L329" s="993" t="s">
        <v>2837</v>
      </c>
      <c r="M329" s="993" t="s">
        <v>2929</v>
      </c>
      <c r="N329" s="510" t="s">
        <v>3710</v>
      </c>
      <c r="O329" s="540" t="s">
        <v>2930</v>
      </c>
      <c r="P329" s="544" t="s">
        <v>3711</v>
      </c>
      <c r="Q329" s="540" t="s">
        <v>2618</v>
      </c>
      <c r="R329" s="540" t="s">
        <v>2931</v>
      </c>
      <c r="S329" s="644">
        <v>2</v>
      </c>
    </row>
    <row r="330" spans="1:19" ht="89.25" x14ac:dyDescent="0.25">
      <c r="A330" s="1035"/>
      <c r="B330" s="843"/>
      <c r="C330" s="843"/>
      <c r="D330" s="870"/>
      <c r="E330" s="870"/>
      <c r="F330" s="870"/>
      <c r="G330" s="843"/>
      <c r="H330" s="849"/>
      <c r="I330" s="849"/>
      <c r="J330" s="849"/>
      <c r="K330" s="870"/>
      <c r="L330" s="982"/>
      <c r="M330" s="982"/>
      <c r="N330" s="519" t="s">
        <v>2932</v>
      </c>
      <c r="O330" s="540" t="s">
        <v>2933</v>
      </c>
      <c r="P330" s="551" t="s">
        <v>3712</v>
      </c>
      <c r="Q330" s="540" t="s">
        <v>3713</v>
      </c>
      <c r="R330" s="546" t="s">
        <v>2934</v>
      </c>
      <c r="S330" s="666">
        <v>1</v>
      </c>
    </row>
    <row r="331" spans="1:19" ht="255" x14ac:dyDescent="0.25">
      <c r="A331" s="1035"/>
      <c r="B331" s="843"/>
      <c r="C331" s="843"/>
      <c r="D331" s="556" t="s">
        <v>2935</v>
      </c>
      <c r="E331" s="556" t="s">
        <v>2936</v>
      </c>
      <c r="F331" s="556" t="s">
        <v>2937</v>
      </c>
      <c r="G331" s="843"/>
      <c r="H331" s="849"/>
      <c r="I331" s="849"/>
      <c r="J331" s="849"/>
      <c r="K331" s="556" t="s">
        <v>2938</v>
      </c>
      <c r="L331" s="982"/>
      <c r="M331" s="982"/>
      <c r="N331" s="869"/>
      <c r="O331" s="842"/>
      <c r="P331" s="842"/>
      <c r="Q331" s="842"/>
      <c r="R331" s="845"/>
      <c r="S331" s="979"/>
    </row>
    <row r="332" spans="1:19" ht="216.75" x14ac:dyDescent="0.25">
      <c r="A332" s="1035"/>
      <c r="B332" s="843"/>
      <c r="C332" s="843"/>
      <c r="D332" s="556" t="s">
        <v>2939</v>
      </c>
      <c r="E332" s="556" t="s">
        <v>2940</v>
      </c>
      <c r="F332" s="556" t="s">
        <v>2941</v>
      </c>
      <c r="G332" s="843"/>
      <c r="H332" s="849"/>
      <c r="I332" s="849"/>
      <c r="J332" s="849"/>
      <c r="K332" s="563" t="s">
        <v>2942</v>
      </c>
      <c r="L332" s="982"/>
      <c r="M332" s="982"/>
      <c r="N332" s="870"/>
      <c r="O332" s="844"/>
      <c r="P332" s="844"/>
      <c r="Q332" s="844"/>
      <c r="R332" s="847"/>
      <c r="S332" s="981"/>
    </row>
    <row r="333" spans="1:19" x14ac:dyDescent="0.25">
      <c r="A333" s="1035"/>
      <c r="B333" s="843"/>
      <c r="C333" s="843"/>
      <c r="D333" s="869" t="s">
        <v>2943</v>
      </c>
      <c r="E333" s="869" t="s">
        <v>2944</v>
      </c>
      <c r="F333" s="869" t="s">
        <v>2945</v>
      </c>
      <c r="G333" s="843"/>
      <c r="H333" s="849"/>
      <c r="I333" s="849"/>
      <c r="J333" s="849"/>
      <c r="K333" s="869" t="s">
        <v>2946</v>
      </c>
      <c r="L333" s="982"/>
      <c r="M333" s="982"/>
      <c r="N333" s="558"/>
      <c r="O333" s="548"/>
      <c r="P333" s="548"/>
      <c r="Q333" s="540"/>
      <c r="R333" s="548"/>
      <c r="S333" s="667"/>
    </row>
    <row r="334" spans="1:19" ht="102" x14ac:dyDescent="0.25">
      <c r="A334" s="888"/>
      <c r="B334" s="844"/>
      <c r="C334" s="844"/>
      <c r="D334" s="870"/>
      <c r="E334" s="870"/>
      <c r="F334" s="870"/>
      <c r="G334" s="844"/>
      <c r="H334" s="850"/>
      <c r="I334" s="850"/>
      <c r="J334" s="850"/>
      <c r="K334" s="870"/>
      <c r="L334" s="1010"/>
      <c r="M334" s="1010"/>
      <c r="N334" s="558" t="s">
        <v>3714</v>
      </c>
      <c r="O334" s="548" t="s">
        <v>2947</v>
      </c>
      <c r="P334" s="548" t="s">
        <v>3715</v>
      </c>
      <c r="Q334" s="540" t="s">
        <v>3716</v>
      </c>
      <c r="R334" s="548" t="s">
        <v>2842</v>
      </c>
      <c r="S334" s="667">
        <v>1</v>
      </c>
    </row>
    <row r="335" spans="1:19" x14ac:dyDescent="0.25">
      <c r="A335" s="887" t="s">
        <v>2948</v>
      </c>
      <c r="B335" s="842" t="s">
        <v>2949</v>
      </c>
      <c r="C335" s="842" t="s">
        <v>2831</v>
      </c>
      <c r="D335" s="869" t="s">
        <v>2828</v>
      </c>
      <c r="E335" s="869" t="s">
        <v>2950</v>
      </c>
      <c r="F335" s="869" t="s">
        <v>2833</v>
      </c>
      <c r="G335" s="842" t="s">
        <v>2834</v>
      </c>
      <c r="H335" s="848" t="s">
        <v>2825</v>
      </c>
      <c r="I335" s="848" t="s">
        <v>2824</v>
      </c>
      <c r="J335" s="848" t="s">
        <v>2835</v>
      </c>
      <c r="K335" s="869" t="s">
        <v>2951</v>
      </c>
      <c r="L335" s="848" t="s">
        <v>2837</v>
      </c>
      <c r="M335" s="848" t="s">
        <v>2541</v>
      </c>
      <c r="N335" s="510"/>
      <c r="O335" s="540"/>
      <c r="P335" s="540"/>
      <c r="Q335" s="540"/>
      <c r="R335" s="540"/>
      <c r="S335" s="644"/>
    </row>
    <row r="336" spans="1:19" ht="114.75" x14ac:dyDescent="0.25">
      <c r="A336" s="888"/>
      <c r="B336" s="844"/>
      <c r="C336" s="844"/>
      <c r="D336" s="870"/>
      <c r="E336" s="870"/>
      <c r="F336" s="870"/>
      <c r="G336" s="844"/>
      <c r="H336" s="850"/>
      <c r="I336" s="850"/>
      <c r="J336" s="850"/>
      <c r="K336" s="870"/>
      <c r="L336" s="850"/>
      <c r="M336" s="850"/>
      <c r="N336" s="510" t="s">
        <v>3717</v>
      </c>
      <c r="O336" s="540" t="s">
        <v>2952</v>
      </c>
      <c r="P336" s="540" t="s">
        <v>3718</v>
      </c>
      <c r="Q336" s="540" t="s">
        <v>3719</v>
      </c>
      <c r="R336" s="540" t="s">
        <v>2842</v>
      </c>
      <c r="S336" s="644">
        <v>1</v>
      </c>
    </row>
    <row r="339" spans="1:19" ht="32.25" customHeight="1" thickBot="1" x14ac:dyDescent="0.3">
      <c r="A339" s="851" t="s">
        <v>3720</v>
      </c>
      <c r="B339" s="851"/>
      <c r="C339" s="851"/>
      <c r="D339" s="851"/>
      <c r="E339" s="851"/>
      <c r="F339" s="851" t="s">
        <v>3721</v>
      </c>
      <c r="G339" s="851"/>
      <c r="H339" s="851"/>
      <c r="I339" s="851"/>
      <c r="J339" s="851"/>
      <c r="K339" s="851"/>
      <c r="L339" s="851"/>
      <c r="M339" s="851"/>
      <c r="N339" s="851"/>
      <c r="O339" s="851"/>
      <c r="P339" s="851"/>
      <c r="Q339" s="851"/>
      <c r="R339" s="851"/>
      <c r="S339" s="851"/>
    </row>
    <row r="340" spans="1:19" ht="71.25" customHeight="1" x14ac:dyDescent="0.25">
      <c r="A340" s="896" t="s">
        <v>1654</v>
      </c>
      <c r="B340" s="896" t="s">
        <v>2953</v>
      </c>
      <c r="C340" s="896" t="s">
        <v>2954</v>
      </c>
      <c r="D340" s="820" t="s">
        <v>2955</v>
      </c>
      <c r="E340" s="539" t="s">
        <v>2956</v>
      </c>
      <c r="F340" s="514"/>
      <c r="G340" s="896" t="s">
        <v>2957</v>
      </c>
      <c r="H340" s="987" t="s">
        <v>2749</v>
      </c>
      <c r="I340" s="987" t="s">
        <v>2958</v>
      </c>
      <c r="J340" s="987" t="s">
        <v>2959</v>
      </c>
      <c r="K340" s="918" t="s">
        <v>2960</v>
      </c>
      <c r="L340" s="987" t="s">
        <v>2961</v>
      </c>
      <c r="M340" s="987" t="s">
        <v>2962</v>
      </c>
      <c r="N340" s="896" t="s">
        <v>1658</v>
      </c>
      <c r="O340" s="896" t="s">
        <v>2963</v>
      </c>
      <c r="P340" s="899">
        <v>44378</v>
      </c>
      <c r="Q340" s="901">
        <v>44742</v>
      </c>
      <c r="R340" s="896" t="s">
        <v>2964</v>
      </c>
      <c r="S340" s="1036">
        <v>1</v>
      </c>
    </row>
    <row r="341" spans="1:19" ht="71.25" customHeight="1" x14ac:dyDescent="0.25">
      <c r="A341" s="897"/>
      <c r="B341" s="897"/>
      <c r="C341" s="897"/>
      <c r="D341" s="820"/>
      <c r="E341" s="539" t="s">
        <v>2965</v>
      </c>
      <c r="F341" s="539"/>
      <c r="G341" s="897"/>
      <c r="H341" s="988"/>
      <c r="I341" s="988"/>
      <c r="J341" s="988"/>
      <c r="K341" s="919"/>
      <c r="L341" s="988"/>
      <c r="M341" s="988"/>
      <c r="N341" s="898"/>
      <c r="O341" s="898"/>
      <c r="P341" s="900"/>
      <c r="Q341" s="902"/>
      <c r="R341" s="898"/>
      <c r="S341" s="1037"/>
    </row>
    <row r="342" spans="1:19" ht="114.75" x14ac:dyDescent="0.25">
      <c r="A342" s="897"/>
      <c r="B342" s="897"/>
      <c r="C342" s="897"/>
      <c r="D342" s="539" t="s">
        <v>2966</v>
      </c>
      <c r="E342" s="539" t="s">
        <v>3722</v>
      </c>
      <c r="F342" s="540" t="s">
        <v>2967</v>
      </c>
      <c r="G342" s="897"/>
      <c r="H342" s="988"/>
      <c r="I342" s="988"/>
      <c r="J342" s="988"/>
      <c r="K342" s="919"/>
      <c r="L342" s="988"/>
      <c r="M342" s="988"/>
      <c r="N342" s="539" t="s">
        <v>1665</v>
      </c>
      <c r="O342" s="539" t="s">
        <v>2963</v>
      </c>
      <c r="P342" s="520">
        <v>44378</v>
      </c>
      <c r="Q342" s="565">
        <v>44742</v>
      </c>
      <c r="R342" s="539" t="s">
        <v>3723</v>
      </c>
      <c r="S342" s="521">
        <v>1</v>
      </c>
    </row>
    <row r="343" spans="1:19" ht="102" x14ac:dyDescent="0.25">
      <c r="A343" s="897"/>
      <c r="B343" s="897"/>
      <c r="C343" s="897"/>
      <c r="D343" s="539" t="s">
        <v>2968</v>
      </c>
      <c r="E343" s="539" t="s">
        <v>2969</v>
      </c>
      <c r="F343" s="539" t="s">
        <v>2970</v>
      </c>
      <c r="G343" s="897"/>
      <c r="H343" s="988"/>
      <c r="I343" s="988"/>
      <c r="J343" s="988"/>
      <c r="K343" s="919"/>
      <c r="L343" s="988"/>
      <c r="M343" s="988"/>
      <c r="N343" s="539" t="s">
        <v>1669</v>
      </c>
      <c r="O343" s="539" t="s">
        <v>2963</v>
      </c>
      <c r="P343" s="520">
        <v>44378</v>
      </c>
      <c r="Q343" s="565">
        <v>44742</v>
      </c>
      <c r="R343" s="539" t="s">
        <v>3724</v>
      </c>
      <c r="S343" s="521" t="s">
        <v>3725</v>
      </c>
    </row>
    <row r="344" spans="1:19" ht="63.75" x14ac:dyDescent="0.25">
      <c r="A344" s="897"/>
      <c r="B344" s="897"/>
      <c r="C344" s="896" t="s">
        <v>2971</v>
      </c>
      <c r="D344" s="539" t="s">
        <v>3726</v>
      </c>
      <c r="E344" s="540"/>
      <c r="F344" s="539"/>
      <c r="G344" s="897"/>
      <c r="H344" s="988"/>
      <c r="I344" s="988"/>
      <c r="J344" s="988"/>
      <c r="K344" s="919"/>
      <c r="L344" s="988"/>
      <c r="M344" s="988"/>
      <c r="N344" s="896" t="s">
        <v>1673</v>
      </c>
      <c r="O344" s="896" t="s">
        <v>2963</v>
      </c>
      <c r="P344" s="899">
        <v>44378</v>
      </c>
      <c r="Q344" s="901">
        <v>44742</v>
      </c>
      <c r="R344" s="896" t="s">
        <v>3727</v>
      </c>
      <c r="S344" s="872">
        <v>1</v>
      </c>
    </row>
    <row r="345" spans="1:19" ht="25.5" x14ac:dyDescent="0.25">
      <c r="A345" s="897"/>
      <c r="B345" s="897"/>
      <c r="C345" s="897"/>
      <c r="D345" s="540" t="s">
        <v>2972</v>
      </c>
      <c r="E345" s="540"/>
      <c r="F345" s="539"/>
      <c r="G345" s="897"/>
      <c r="H345" s="988"/>
      <c r="I345" s="988"/>
      <c r="J345" s="988"/>
      <c r="K345" s="919"/>
      <c r="L345" s="988"/>
      <c r="M345" s="988"/>
      <c r="N345" s="898"/>
      <c r="O345" s="898"/>
      <c r="P345" s="900"/>
      <c r="Q345" s="902"/>
      <c r="R345" s="898"/>
      <c r="S345" s="873"/>
    </row>
    <row r="346" spans="1:19" ht="51" x14ac:dyDescent="0.25">
      <c r="A346" s="897"/>
      <c r="B346" s="897"/>
      <c r="C346" s="897"/>
      <c r="D346" s="896" t="s">
        <v>2973</v>
      </c>
      <c r="E346" s="539" t="s">
        <v>2974</v>
      </c>
      <c r="F346" s="539" t="s">
        <v>2975</v>
      </c>
      <c r="G346" s="897"/>
      <c r="H346" s="988"/>
      <c r="I346" s="988"/>
      <c r="J346" s="988"/>
      <c r="K346" s="919"/>
      <c r="L346" s="988"/>
      <c r="M346" s="988"/>
      <c r="N346" s="896" t="s">
        <v>3728</v>
      </c>
      <c r="O346" s="896" t="s">
        <v>2963</v>
      </c>
      <c r="P346" s="899">
        <v>44378</v>
      </c>
      <c r="Q346" s="901">
        <v>44742</v>
      </c>
      <c r="R346" s="896" t="s">
        <v>2976</v>
      </c>
      <c r="S346" s="1036">
        <v>1</v>
      </c>
    </row>
    <row r="347" spans="1:19" x14ac:dyDescent="0.25">
      <c r="A347" s="897"/>
      <c r="B347" s="897"/>
      <c r="C347" s="897"/>
      <c r="D347" s="897"/>
      <c r="E347" s="539" t="s">
        <v>2977</v>
      </c>
      <c r="F347" s="539"/>
      <c r="G347" s="897"/>
      <c r="H347" s="988"/>
      <c r="I347" s="988"/>
      <c r="J347" s="988"/>
      <c r="K347" s="919"/>
      <c r="L347" s="988"/>
      <c r="M347" s="988"/>
      <c r="N347" s="897"/>
      <c r="O347" s="897"/>
      <c r="P347" s="1038"/>
      <c r="Q347" s="1039"/>
      <c r="R347" s="897"/>
      <c r="S347" s="1040"/>
    </row>
    <row r="348" spans="1:19" ht="38.25" x14ac:dyDescent="0.25">
      <c r="A348" s="897"/>
      <c r="B348" s="897"/>
      <c r="C348" s="898"/>
      <c r="D348" s="898"/>
      <c r="E348" s="539" t="s">
        <v>2978</v>
      </c>
      <c r="F348" s="539" t="s">
        <v>2979</v>
      </c>
      <c r="G348" s="897"/>
      <c r="H348" s="988"/>
      <c r="I348" s="988"/>
      <c r="J348" s="988"/>
      <c r="K348" s="919"/>
      <c r="L348" s="988"/>
      <c r="M348" s="988"/>
      <c r="N348" s="898"/>
      <c r="O348" s="898"/>
      <c r="P348" s="900"/>
      <c r="Q348" s="902"/>
      <c r="R348" s="898"/>
      <c r="S348" s="1037"/>
    </row>
    <row r="349" spans="1:19" ht="63.75" x14ac:dyDescent="0.25">
      <c r="A349" s="897"/>
      <c r="B349" s="897"/>
      <c r="C349" s="896" t="s">
        <v>2980</v>
      </c>
      <c r="D349" s="539" t="s">
        <v>2981</v>
      </c>
      <c r="E349" s="539" t="s">
        <v>3729</v>
      </c>
      <c r="F349" s="539"/>
      <c r="G349" s="897"/>
      <c r="H349" s="988"/>
      <c r="I349" s="988"/>
      <c r="J349" s="988"/>
      <c r="K349" s="919"/>
      <c r="L349" s="988"/>
      <c r="M349" s="988"/>
      <c r="N349" s="539" t="s">
        <v>1683</v>
      </c>
      <c r="O349" s="539" t="s">
        <v>2963</v>
      </c>
      <c r="P349" s="520">
        <v>44378</v>
      </c>
      <c r="Q349" s="565">
        <v>44742</v>
      </c>
      <c r="R349" s="541" t="s">
        <v>2982</v>
      </c>
      <c r="S349" s="516">
        <v>1</v>
      </c>
    </row>
    <row r="350" spans="1:19" ht="51" x14ac:dyDescent="0.25">
      <c r="A350" s="897"/>
      <c r="B350" s="897"/>
      <c r="C350" s="897"/>
      <c r="D350" s="539" t="s">
        <v>2983</v>
      </c>
      <c r="E350" s="539" t="s">
        <v>2984</v>
      </c>
      <c r="F350" s="539"/>
      <c r="G350" s="897"/>
      <c r="H350" s="988"/>
      <c r="I350" s="988"/>
      <c r="J350" s="988"/>
      <c r="K350" s="919"/>
      <c r="L350" s="988"/>
      <c r="M350" s="988"/>
      <c r="N350" s="896" t="s">
        <v>1687</v>
      </c>
      <c r="O350" s="896" t="s">
        <v>2963</v>
      </c>
      <c r="P350" s="899">
        <v>44378</v>
      </c>
      <c r="Q350" s="901">
        <v>44742</v>
      </c>
      <c r="R350" s="896" t="s">
        <v>3730</v>
      </c>
      <c r="S350" s="1036">
        <v>1</v>
      </c>
    </row>
    <row r="351" spans="1:19" ht="38.25" x14ac:dyDescent="0.25">
      <c r="A351" s="897"/>
      <c r="B351" s="897"/>
      <c r="C351" s="898"/>
      <c r="D351" s="539" t="s">
        <v>2985</v>
      </c>
      <c r="E351" s="539" t="s">
        <v>2986</v>
      </c>
      <c r="F351" s="539"/>
      <c r="G351" s="897"/>
      <c r="H351" s="988"/>
      <c r="I351" s="988"/>
      <c r="J351" s="988"/>
      <c r="K351" s="919"/>
      <c r="L351" s="988"/>
      <c r="M351" s="988"/>
      <c r="N351" s="898"/>
      <c r="O351" s="898"/>
      <c r="P351" s="900"/>
      <c r="Q351" s="902"/>
      <c r="R351" s="898"/>
      <c r="S351" s="1037"/>
    </row>
    <row r="352" spans="1:19" ht="63.75" x14ac:dyDescent="0.25">
      <c r="A352" s="897"/>
      <c r="B352" s="897"/>
      <c r="C352" s="539" t="s">
        <v>2987</v>
      </c>
      <c r="D352" s="539" t="s">
        <v>2988</v>
      </c>
      <c r="E352" s="539" t="s">
        <v>2989</v>
      </c>
      <c r="F352" s="567"/>
      <c r="G352" s="897"/>
      <c r="H352" s="988"/>
      <c r="I352" s="988"/>
      <c r="J352" s="988"/>
      <c r="K352" s="919"/>
      <c r="L352" s="988"/>
      <c r="M352" s="988"/>
      <c r="N352" s="539" t="s">
        <v>1692</v>
      </c>
      <c r="O352" s="539" t="s">
        <v>2963</v>
      </c>
      <c r="P352" s="565">
        <v>44378</v>
      </c>
      <c r="Q352" s="565">
        <v>44742</v>
      </c>
      <c r="R352" s="540" t="s">
        <v>3731</v>
      </c>
      <c r="S352" s="668">
        <v>1</v>
      </c>
    </row>
    <row r="353" spans="1:19" ht="51" x14ac:dyDescent="0.25">
      <c r="A353" s="897"/>
      <c r="B353" s="897"/>
      <c r="C353" s="534" t="s">
        <v>2990</v>
      </c>
      <c r="D353" s="534" t="s">
        <v>2991</v>
      </c>
      <c r="E353" s="539" t="s">
        <v>2992</v>
      </c>
      <c r="F353" s="539"/>
      <c r="G353" s="897"/>
      <c r="H353" s="988"/>
      <c r="I353" s="988"/>
      <c r="J353" s="988"/>
      <c r="K353" s="919"/>
      <c r="L353" s="988"/>
      <c r="M353" s="988"/>
      <c r="N353" s="539" t="s">
        <v>3732</v>
      </c>
      <c r="O353" s="539" t="s">
        <v>2963</v>
      </c>
      <c r="P353" s="565">
        <v>44378</v>
      </c>
      <c r="Q353" s="565">
        <v>44742</v>
      </c>
      <c r="R353" s="539" t="s">
        <v>3733</v>
      </c>
      <c r="S353" s="521"/>
    </row>
    <row r="354" spans="1:19" ht="63.75" x14ac:dyDescent="0.25">
      <c r="A354" s="898"/>
      <c r="B354" s="898"/>
      <c r="C354" s="539" t="s">
        <v>2993</v>
      </c>
      <c r="D354" s="539" t="s">
        <v>3734</v>
      </c>
      <c r="E354" s="539" t="s">
        <v>2994</v>
      </c>
      <c r="F354" s="539" t="s">
        <v>2995</v>
      </c>
      <c r="G354" s="898"/>
      <c r="H354" s="989"/>
      <c r="I354" s="989"/>
      <c r="J354" s="989"/>
      <c r="K354" s="975"/>
      <c r="L354" s="989"/>
      <c r="M354" s="989"/>
      <c r="N354" s="539" t="s">
        <v>2996</v>
      </c>
      <c r="O354" s="539" t="s">
        <v>2963</v>
      </c>
      <c r="P354" s="565">
        <v>44378</v>
      </c>
      <c r="Q354" s="565">
        <v>44742</v>
      </c>
      <c r="R354" s="539" t="s">
        <v>2997</v>
      </c>
      <c r="S354" s="521">
        <v>1</v>
      </c>
    </row>
    <row r="355" spans="1:19" ht="102" x14ac:dyDescent="0.25">
      <c r="A355" s="896" t="s">
        <v>1660</v>
      </c>
      <c r="B355" s="896" t="s">
        <v>2998</v>
      </c>
      <c r="C355" s="539" t="s">
        <v>2954</v>
      </c>
      <c r="D355" s="540" t="s">
        <v>2999</v>
      </c>
      <c r="E355" s="539"/>
      <c r="F355" s="518"/>
      <c r="G355" s="896" t="s">
        <v>3000</v>
      </c>
      <c r="H355" s="987" t="s">
        <v>2749</v>
      </c>
      <c r="I355" s="987" t="s">
        <v>2958</v>
      </c>
      <c r="J355" s="987" t="s">
        <v>2959</v>
      </c>
      <c r="K355" s="918" t="s">
        <v>3001</v>
      </c>
      <c r="L355" s="987" t="s">
        <v>2961</v>
      </c>
      <c r="M355" s="987" t="s">
        <v>2962</v>
      </c>
      <c r="N355" s="539" t="s">
        <v>1701</v>
      </c>
      <c r="O355" s="539" t="s">
        <v>2963</v>
      </c>
      <c r="P355" s="565">
        <v>44378</v>
      </c>
      <c r="Q355" s="565">
        <v>44742</v>
      </c>
      <c r="R355" s="539" t="s">
        <v>3002</v>
      </c>
      <c r="S355" s="521">
        <v>8</v>
      </c>
    </row>
    <row r="356" spans="1:19" ht="25.5" x14ac:dyDescent="0.25">
      <c r="A356" s="897"/>
      <c r="B356" s="897"/>
      <c r="C356" s="896" t="s">
        <v>2980</v>
      </c>
      <c r="D356" s="896" t="s">
        <v>3003</v>
      </c>
      <c r="E356" s="539" t="s">
        <v>3004</v>
      </c>
      <c r="F356" s="635"/>
      <c r="G356" s="897"/>
      <c r="H356" s="988"/>
      <c r="I356" s="988"/>
      <c r="J356" s="988"/>
      <c r="K356" s="919"/>
      <c r="L356" s="988"/>
      <c r="M356" s="988"/>
      <c r="N356" s="896" t="s">
        <v>1705</v>
      </c>
      <c r="O356" s="896" t="s">
        <v>2963</v>
      </c>
      <c r="P356" s="901">
        <v>44378</v>
      </c>
      <c r="Q356" s="901">
        <v>44742</v>
      </c>
      <c r="R356" s="896" t="s">
        <v>3735</v>
      </c>
      <c r="S356" s="1036">
        <v>1</v>
      </c>
    </row>
    <row r="357" spans="1:19" ht="25.5" x14ac:dyDescent="0.25">
      <c r="A357" s="897"/>
      <c r="B357" s="897"/>
      <c r="C357" s="898"/>
      <c r="D357" s="898"/>
      <c r="E357" s="539" t="s">
        <v>3005</v>
      </c>
      <c r="F357" s="539"/>
      <c r="G357" s="897"/>
      <c r="H357" s="988"/>
      <c r="I357" s="988"/>
      <c r="J357" s="988"/>
      <c r="K357" s="919"/>
      <c r="L357" s="988"/>
      <c r="M357" s="988"/>
      <c r="N357" s="898"/>
      <c r="O357" s="898"/>
      <c r="P357" s="902"/>
      <c r="Q357" s="902"/>
      <c r="R357" s="898"/>
      <c r="S357" s="1037"/>
    </row>
    <row r="358" spans="1:19" ht="51" x14ac:dyDescent="0.25">
      <c r="A358" s="897"/>
      <c r="B358" s="897"/>
      <c r="C358" s="896" t="s">
        <v>3006</v>
      </c>
      <c r="D358" s="896" t="s">
        <v>3007</v>
      </c>
      <c r="E358" s="539" t="s">
        <v>3008</v>
      </c>
      <c r="F358" s="539"/>
      <c r="G358" s="897"/>
      <c r="H358" s="988"/>
      <c r="I358" s="988"/>
      <c r="J358" s="988"/>
      <c r="K358" s="919"/>
      <c r="L358" s="988"/>
      <c r="M358" s="988"/>
      <c r="N358" s="546" t="s">
        <v>1658</v>
      </c>
      <c r="O358" s="540" t="s">
        <v>2963</v>
      </c>
      <c r="P358" s="669">
        <v>44378</v>
      </c>
      <c r="Q358" s="544">
        <v>44742</v>
      </c>
      <c r="R358" s="540" t="s">
        <v>2964</v>
      </c>
      <c r="S358" s="516">
        <v>1</v>
      </c>
    </row>
    <row r="359" spans="1:19" ht="102" x14ac:dyDescent="0.25">
      <c r="A359" s="897"/>
      <c r="B359" s="897"/>
      <c r="C359" s="897"/>
      <c r="D359" s="897"/>
      <c r="E359" s="534" t="s">
        <v>3009</v>
      </c>
      <c r="F359" s="534" t="s">
        <v>3010</v>
      </c>
      <c r="G359" s="897"/>
      <c r="H359" s="988"/>
      <c r="I359" s="988"/>
      <c r="J359" s="988"/>
      <c r="K359" s="919"/>
      <c r="L359" s="988"/>
      <c r="M359" s="988"/>
      <c r="N359" s="546" t="s">
        <v>1708</v>
      </c>
      <c r="O359" s="539" t="s">
        <v>2963</v>
      </c>
      <c r="P359" s="520">
        <v>44378</v>
      </c>
      <c r="Q359" s="565">
        <v>44742</v>
      </c>
      <c r="R359" s="539" t="s">
        <v>3736</v>
      </c>
      <c r="S359" s="516">
        <v>2</v>
      </c>
    </row>
    <row r="360" spans="1:19" ht="25.5" x14ac:dyDescent="0.25">
      <c r="A360" s="897"/>
      <c r="B360" s="897"/>
      <c r="C360" s="897"/>
      <c r="D360" s="896" t="s">
        <v>3011</v>
      </c>
      <c r="E360" s="539" t="s">
        <v>3012</v>
      </c>
      <c r="F360" s="539"/>
      <c r="G360" s="897"/>
      <c r="H360" s="988"/>
      <c r="I360" s="988"/>
      <c r="J360" s="988"/>
      <c r="K360" s="919"/>
      <c r="L360" s="988"/>
      <c r="M360" s="988"/>
      <c r="N360" s="896" t="s">
        <v>1709</v>
      </c>
      <c r="O360" s="896" t="s">
        <v>2963</v>
      </c>
      <c r="P360" s="901">
        <v>44378</v>
      </c>
      <c r="Q360" s="901">
        <v>44742</v>
      </c>
      <c r="R360" s="842" t="s">
        <v>3013</v>
      </c>
      <c r="S360" s="872">
        <v>1</v>
      </c>
    </row>
    <row r="361" spans="1:19" ht="25.5" x14ac:dyDescent="0.25">
      <c r="A361" s="897"/>
      <c r="B361" s="897"/>
      <c r="C361" s="898"/>
      <c r="D361" s="898"/>
      <c r="E361" s="539" t="s">
        <v>3014</v>
      </c>
      <c r="F361" s="539"/>
      <c r="G361" s="897"/>
      <c r="H361" s="988"/>
      <c r="I361" s="988"/>
      <c r="J361" s="988"/>
      <c r="K361" s="919"/>
      <c r="L361" s="988"/>
      <c r="M361" s="988"/>
      <c r="N361" s="898"/>
      <c r="O361" s="898"/>
      <c r="P361" s="902"/>
      <c r="Q361" s="902"/>
      <c r="R361" s="844"/>
      <c r="S361" s="873"/>
    </row>
    <row r="362" spans="1:19" ht="38.25" x14ac:dyDescent="0.25">
      <c r="A362" s="898"/>
      <c r="B362" s="898"/>
      <c r="C362" s="539" t="s">
        <v>2971</v>
      </c>
      <c r="D362" s="539" t="s">
        <v>3015</v>
      </c>
      <c r="E362" s="539" t="s">
        <v>3016</v>
      </c>
      <c r="F362" s="518"/>
      <c r="G362" s="898"/>
      <c r="H362" s="989"/>
      <c r="I362" s="989"/>
      <c r="J362" s="989"/>
      <c r="K362" s="975"/>
      <c r="L362" s="989"/>
      <c r="M362" s="989"/>
      <c r="N362" s="540" t="s">
        <v>3737</v>
      </c>
      <c r="O362" s="539" t="s">
        <v>2963</v>
      </c>
      <c r="P362" s="520">
        <v>44378</v>
      </c>
      <c r="Q362" s="565">
        <v>44742</v>
      </c>
      <c r="R362" s="539" t="s">
        <v>3017</v>
      </c>
      <c r="S362" s="521">
        <v>1</v>
      </c>
    </row>
    <row r="365" spans="1:19" ht="56.25" customHeight="1" x14ac:dyDescent="0.25">
      <c r="A365" s="1041" t="s">
        <v>3738</v>
      </c>
      <c r="B365" s="1041"/>
      <c r="C365" s="1041"/>
      <c r="D365" s="1041"/>
      <c r="E365" s="1041"/>
      <c r="F365" s="1042" t="s">
        <v>3739</v>
      </c>
      <c r="G365" s="1042"/>
      <c r="H365" s="1042"/>
      <c r="I365" s="1042"/>
      <c r="J365" s="1042"/>
      <c r="K365" s="1042"/>
      <c r="L365" s="1042"/>
      <c r="M365" s="1042"/>
      <c r="N365" s="1042"/>
      <c r="O365" s="1042"/>
      <c r="P365" s="1042"/>
      <c r="Q365" s="1042"/>
      <c r="R365" s="1042"/>
      <c r="S365" s="1042"/>
    </row>
    <row r="366" spans="1:19" ht="114.75" x14ac:dyDescent="0.25">
      <c r="A366" s="830" t="s">
        <v>1434</v>
      </c>
      <c r="B366" s="830" t="s">
        <v>3740</v>
      </c>
      <c r="C366" s="670" t="s">
        <v>3741</v>
      </c>
      <c r="D366" s="540" t="s">
        <v>3742</v>
      </c>
      <c r="E366" s="540" t="s">
        <v>3743</v>
      </c>
      <c r="F366" s="540" t="s">
        <v>3744</v>
      </c>
      <c r="G366" s="540" t="s">
        <v>1435</v>
      </c>
      <c r="H366" s="861" t="s">
        <v>2327</v>
      </c>
      <c r="I366" s="861" t="s">
        <v>2343</v>
      </c>
      <c r="J366" s="861" t="s">
        <v>2345</v>
      </c>
      <c r="K366" s="671" t="s">
        <v>1436</v>
      </c>
      <c r="L366" s="861" t="s">
        <v>2329</v>
      </c>
      <c r="M366" s="865" t="s">
        <v>2541</v>
      </c>
      <c r="N366" s="672"/>
      <c r="O366" s="540"/>
      <c r="P366" s="544"/>
      <c r="Q366" s="544"/>
      <c r="R366" s="540"/>
      <c r="S366" s="637"/>
    </row>
    <row r="367" spans="1:19" ht="127.5" x14ac:dyDescent="0.25">
      <c r="A367" s="830"/>
      <c r="B367" s="830"/>
      <c r="C367" s="670" t="s">
        <v>3741</v>
      </c>
      <c r="D367" s="540" t="s">
        <v>3745</v>
      </c>
      <c r="E367" s="540" t="s">
        <v>3746</v>
      </c>
      <c r="F367" s="540" t="s">
        <v>3747</v>
      </c>
      <c r="G367" s="540" t="s">
        <v>1438</v>
      </c>
      <c r="H367" s="861"/>
      <c r="I367" s="861"/>
      <c r="J367" s="861"/>
      <c r="K367" s="671" t="s">
        <v>1439</v>
      </c>
      <c r="L367" s="861"/>
      <c r="M367" s="865"/>
      <c r="N367" s="672" t="s">
        <v>3748</v>
      </c>
      <c r="O367" s="540" t="s">
        <v>3749</v>
      </c>
      <c r="P367" s="544">
        <v>44378</v>
      </c>
      <c r="Q367" s="544">
        <v>44742</v>
      </c>
      <c r="R367" s="540" t="s">
        <v>3019</v>
      </c>
      <c r="S367" s="637">
        <v>1</v>
      </c>
    </row>
    <row r="368" spans="1:19" ht="191.25" x14ac:dyDescent="0.25">
      <c r="A368" s="540" t="s">
        <v>1444</v>
      </c>
      <c r="B368" s="540" t="s">
        <v>3750</v>
      </c>
      <c r="C368" s="670" t="s">
        <v>3751</v>
      </c>
      <c r="D368" s="540" t="s">
        <v>3752</v>
      </c>
      <c r="E368" s="540" t="s">
        <v>3753</v>
      </c>
      <c r="F368" s="540" t="s">
        <v>3754</v>
      </c>
      <c r="G368" s="540" t="s">
        <v>1445</v>
      </c>
      <c r="H368" s="542" t="s">
        <v>2342</v>
      </c>
      <c r="I368" s="542" t="s">
        <v>2343</v>
      </c>
      <c r="J368" s="542" t="s">
        <v>2329</v>
      </c>
      <c r="K368" s="671"/>
      <c r="L368" s="542" t="s">
        <v>2329</v>
      </c>
      <c r="M368" s="543" t="s">
        <v>2541</v>
      </c>
      <c r="N368" s="672" t="s">
        <v>1446</v>
      </c>
      <c r="O368" s="540" t="s">
        <v>3755</v>
      </c>
      <c r="P368" s="544">
        <v>44400</v>
      </c>
      <c r="Q368" s="544">
        <v>44742</v>
      </c>
      <c r="R368" s="540" t="s">
        <v>3756</v>
      </c>
      <c r="S368" s="637">
        <v>7</v>
      </c>
    </row>
    <row r="369" spans="1:19" ht="114.75" x14ac:dyDescent="0.25">
      <c r="A369" s="1043" t="s">
        <v>1449</v>
      </c>
      <c r="B369" s="844" t="s">
        <v>3757</v>
      </c>
      <c r="C369" s="548" t="s">
        <v>3758</v>
      </c>
      <c r="D369" s="548" t="s">
        <v>3759</v>
      </c>
      <c r="E369" s="548" t="s">
        <v>3760</v>
      </c>
      <c r="F369" s="548" t="s">
        <v>3761</v>
      </c>
      <c r="G369" s="548" t="s">
        <v>1450</v>
      </c>
      <c r="H369" s="850" t="s">
        <v>2327</v>
      </c>
      <c r="I369" s="850" t="s">
        <v>3021</v>
      </c>
      <c r="J369" s="850" t="s">
        <v>2382</v>
      </c>
      <c r="K369" s="558" t="s">
        <v>3762</v>
      </c>
      <c r="L369" s="850" t="s">
        <v>3018</v>
      </c>
      <c r="M369" s="1010" t="s">
        <v>3763</v>
      </c>
      <c r="N369" s="581"/>
      <c r="O369" s="548"/>
      <c r="P369" s="552"/>
      <c r="Q369" s="552"/>
      <c r="R369" s="548"/>
      <c r="S369" s="673"/>
    </row>
    <row r="370" spans="1:19" ht="76.5" x14ac:dyDescent="0.25">
      <c r="A370" s="903"/>
      <c r="B370" s="830"/>
      <c r="C370" s="540" t="s">
        <v>3764</v>
      </c>
      <c r="D370" s="540" t="s">
        <v>3765</v>
      </c>
      <c r="E370" s="540" t="s">
        <v>3766</v>
      </c>
      <c r="F370" s="540" t="s">
        <v>3767</v>
      </c>
      <c r="G370" s="540" t="s">
        <v>1453</v>
      </c>
      <c r="H370" s="861"/>
      <c r="I370" s="861"/>
      <c r="J370" s="861"/>
      <c r="K370" s="563" t="s">
        <v>3768</v>
      </c>
      <c r="L370" s="861"/>
      <c r="M370" s="865"/>
      <c r="N370" s="510"/>
      <c r="O370" s="540"/>
      <c r="P370" s="544"/>
      <c r="Q370" s="544"/>
      <c r="R370" s="540"/>
      <c r="S370" s="516"/>
    </row>
    <row r="371" spans="1:19" ht="102.75" thickBot="1" x14ac:dyDescent="0.3">
      <c r="A371" s="826"/>
      <c r="B371" s="904"/>
      <c r="C371" s="633" t="s">
        <v>3769</v>
      </c>
      <c r="D371" s="633" t="s">
        <v>3770</v>
      </c>
      <c r="E371" s="633" t="s">
        <v>3771</v>
      </c>
      <c r="F371" s="633" t="s">
        <v>3772</v>
      </c>
      <c r="G371" s="633" t="s">
        <v>3773</v>
      </c>
      <c r="H371" s="906"/>
      <c r="I371" s="906"/>
      <c r="J371" s="906"/>
      <c r="K371" s="674" t="s">
        <v>3774</v>
      </c>
      <c r="L371" s="906"/>
      <c r="M371" s="910"/>
      <c r="N371" s="675"/>
      <c r="O371" s="633"/>
      <c r="P371" s="676"/>
      <c r="Q371" s="676"/>
      <c r="R371" s="633"/>
      <c r="S371" s="677"/>
    </row>
    <row r="372" spans="1:19" ht="114.75" x14ac:dyDescent="0.25">
      <c r="A372" s="844" t="s">
        <v>1458</v>
      </c>
      <c r="B372" s="844" t="s">
        <v>3775</v>
      </c>
      <c r="C372" s="548" t="s">
        <v>3776</v>
      </c>
      <c r="D372" s="548" t="s">
        <v>3777</v>
      </c>
      <c r="E372" s="548" t="s">
        <v>3778</v>
      </c>
      <c r="F372" s="548" t="s">
        <v>3779</v>
      </c>
      <c r="G372" s="548" t="s">
        <v>1459</v>
      </c>
      <c r="H372" s="850" t="s">
        <v>2327</v>
      </c>
      <c r="I372" s="850" t="s">
        <v>3021</v>
      </c>
      <c r="J372" s="850" t="s">
        <v>2329</v>
      </c>
      <c r="K372" s="558" t="s">
        <v>1460</v>
      </c>
      <c r="L372" s="850" t="s">
        <v>2382</v>
      </c>
      <c r="M372" s="1010" t="s">
        <v>2541</v>
      </c>
      <c r="N372" s="581"/>
      <c r="O372" s="548"/>
      <c r="P372" s="552"/>
      <c r="Q372" s="552"/>
      <c r="R372" s="548"/>
      <c r="S372" s="678"/>
    </row>
    <row r="373" spans="1:19" ht="89.25" x14ac:dyDescent="0.25">
      <c r="A373" s="830"/>
      <c r="B373" s="830"/>
      <c r="C373" s="532" t="s">
        <v>3780</v>
      </c>
      <c r="D373" s="532" t="s">
        <v>3781</v>
      </c>
      <c r="E373" s="532" t="s">
        <v>3782</v>
      </c>
      <c r="F373" s="532" t="s">
        <v>3783</v>
      </c>
      <c r="G373" s="532" t="s">
        <v>1461</v>
      </c>
      <c r="H373" s="861"/>
      <c r="I373" s="861"/>
      <c r="J373" s="861"/>
      <c r="K373" s="563" t="s">
        <v>1463</v>
      </c>
      <c r="L373" s="861"/>
      <c r="M373" s="865"/>
      <c r="N373" s="510" t="s">
        <v>3784</v>
      </c>
      <c r="O373" s="540" t="s">
        <v>3022</v>
      </c>
      <c r="P373" s="544">
        <v>44378</v>
      </c>
      <c r="Q373" s="544">
        <v>44742</v>
      </c>
      <c r="R373" s="540" t="s">
        <v>3785</v>
      </c>
      <c r="S373" s="516">
        <v>4</v>
      </c>
    </row>
    <row r="374" spans="1:19" ht="51" x14ac:dyDescent="0.25">
      <c r="A374" s="830"/>
      <c r="B374" s="830"/>
      <c r="C374" s="540" t="s">
        <v>3769</v>
      </c>
      <c r="D374" s="540" t="s">
        <v>3786</v>
      </c>
      <c r="E374" s="540" t="s">
        <v>3787</v>
      </c>
      <c r="F374" s="540" t="s">
        <v>3788</v>
      </c>
      <c r="G374" s="540" t="s">
        <v>1467</v>
      </c>
      <c r="H374" s="861"/>
      <c r="I374" s="861"/>
      <c r="J374" s="861"/>
      <c r="K374" s="563" t="s">
        <v>1468</v>
      </c>
      <c r="L374" s="861"/>
      <c r="M374" s="865"/>
      <c r="N374" s="510"/>
      <c r="O374" s="540"/>
      <c r="P374" s="544"/>
      <c r="Q374" s="544"/>
      <c r="R374" s="540"/>
      <c r="S374" s="516"/>
    </row>
    <row r="375" spans="1:19" ht="63.75" x14ac:dyDescent="0.25">
      <c r="A375" s="830"/>
      <c r="B375" s="830"/>
      <c r="C375" s="830" t="s">
        <v>3789</v>
      </c>
      <c r="D375" s="830" t="s">
        <v>3790</v>
      </c>
      <c r="E375" s="830" t="s">
        <v>3791</v>
      </c>
      <c r="F375" s="830" t="s">
        <v>3792</v>
      </c>
      <c r="G375" s="830" t="s">
        <v>1470</v>
      </c>
      <c r="H375" s="861"/>
      <c r="I375" s="861"/>
      <c r="J375" s="861"/>
      <c r="K375" s="563" t="s">
        <v>3793</v>
      </c>
      <c r="L375" s="861"/>
      <c r="M375" s="865"/>
      <c r="N375" s="510"/>
      <c r="O375" s="540"/>
      <c r="P375" s="544"/>
      <c r="Q375" s="544"/>
      <c r="R375" s="540"/>
      <c r="S375" s="516"/>
    </row>
    <row r="376" spans="1:19" ht="102.75" thickBot="1" x14ac:dyDescent="0.3">
      <c r="A376" s="842"/>
      <c r="B376" s="842"/>
      <c r="C376" s="842"/>
      <c r="D376" s="842"/>
      <c r="E376" s="842"/>
      <c r="F376" s="842"/>
      <c r="G376" s="842"/>
      <c r="H376" s="848"/>
      <c r="I376" s="848"/>
      <c r="J376" s="848"/>
      <c r="K376" s="556" t="s">
        <v>3794</v>
      </c>
      <c r="L376" s="848"/>
      <c r="M376" s="993"/>
      <c r="N376" s="519" t="s">
        <v>3795</v>
      </c>
      <c r="O376" s="546"/>
      <c r="P376" s="551"/>
      <c r="Q376" s="551"/>
      <c r="R376" s="546"/>
      <c r="S376" s="679"/>
    </row>
    <row r="377" spans="1:19" ht="76.5" x14ac:dyDescent="0.25">
      <c r="A377" s="824" t="s">
        <v>1473</v>
      </c>
      <c r="B377" s="854" t="s">
        <v>3046</v>
      </c>
      <c r="C377" s="630" t="s">
        <v>3047</v>
      </c>
      <c r="D377" s="630" t="s">
        <v>3048</v>
      </c>
      <c r="E377" s="630" t="s">
        <v>3049</v>
      </c>
      <c r="F377" s="630" t="s">
        <v>3050</v>
      </c>
      <c r="G377" s="630" t="s">
        <v>1474</v>
      </c>
      <c r="H377" s="905" t="s">
        <v>2327</v>
      </c>
      <c r="I377" s="905" t="s">
        <v>2343</v>
      </c>
      <c r="J377" s="905" t="s">
        <v>2345</v>
      </c>
      <c r="K377" s="680" t="s">
        <v>1475</v>
      </c>
      <c r="L377" s="905" t="s">
        <v>2329</v>
      </c>
      <c r="M377" s="905" t="s">
        <v>2541</v>
      </c>
      <c r="N377" s="681"/>
      <c r="O377" s="630"/>
      <c r="P377" s="682"/>
      <c r="Q377" s="682"/>
      <c r="R377" s="630"/>
      <c r="S377" s="632"/>
    </row>
    <row r="378" spans="1:19" ht="76.5" x14ac:dyDescent="0.25">
      <c r="A378" s="903"/>
      <c r="B378" s="830"/>
      <c r="C378" s="540" t="s">
        <v>3047</v>
      </c>
      <c r="D378" s="540" t="s">
        <v>3051</v>
      </c>
      <c r="E378" s="540" t="s">
        <v>3052</v>
      </c>
      <c r="F378" s="540" t="s">
        <v>3049</v>
      </c>
      <c r="G378" s="540" t="s">
        <v>1476</v>
      </c>
      <c r="H378" s="861"/>
      <c r="I378" s="861"/>
      <c r="J378" s="861"/>
      <c r="K378" s="671" t="s">
        <v>1477</v>
      </c>
      <c r="L378" s="861"/>
      <c r="M378" s="861"/>
      <c r="N378" s="510"/>
      <c r="O378" s="540"/>
      <c r="P378" s="544"/>
      <c r="Q378" s="544"/>
      <c r="R378" s="540"/>
      <c r="S378" s="516"/>
    </row>
    <row r="379" spans="1:19" ht="51.75" thickBot="1" x14ac:dyDescent="0.3">
      <c r="A379" s="826"/>
      <c r="B379" s="904"/>
      <c r="C379" s="633" t="s">
        <v>3047</v>
      </c>
      <c r="D379" s="633" t="s">
        <v>3053</v>
      </c>
      <c r="E379" s="633" t="s">
        <v>3054</v>
      </c>
      <c r="F379" s="633" t="s">
        <v>3055</v>
      </c>
      <c r="G379" s="633" t="s">
        <v>1479</v>
      </c>
      <c r="H379" s="906"/>
      <c r="I379" s="906"/>
      <c r="J379" s="906"/>
      <c r="K379" s="674" t="s">
        <v>1480</v>
      </c>
      <c r="L379" s="906"/>
      <c r="M379" s="906"/>
      <c r="N379" s="675"/>
      <c r="O379" s="675"/>
      <c r="P379" s="675"/>
      <c r="Q379" s="675"/>
      <c r="R379" s="633"/>
      <c r="S379" s="634"/>
    </row>
    <row r="380" spans="1:19" ht="51" x14ac:dyDescent="0.25">
      <c r="A380" s="824" t="s">
        <v>1482</v>
      </c>
      <c r="B380" s="854" t="s">
        <v>3043</v>
      </c>
      <c r="C380" s="630" t="s">
        <v>3796</v>
      </c>
      <c r="D380" s="630" t="s">
        <v>3797</v>
      </c>
      <c r="E380" s="630" t="s">
        <v>3798</v>
      </c>
      <c r="F380" s="630" t="s">
        <v>3799</v>
      </c>
      <c r="G380" s="854" t="s">
        <v>1483</v>
      </c>
      <c r="H380" s="905" t="s">
        <v>2327</v>
      </c>
      <c r="I380" s="905" t="s">
        <v>2343</v>
      </c>
      <c r="J380" s="905" t="s">
        <v>2345</v>
      </c>
      <c r="K380" s="907" t="s">
        <v>3800</v>
      </c>
      <c r="L380" s="909" t="s">
        <v>2329</v>
      </c>
      <c r="M380" s="909" t="s">
        <v>2541</v>
      </c>
      <c r="N380" s="854"/>
      <c r="O380" s="1044"/>
      <c r="P380" s="1044"/>
      <c r="Q380" s="1044"/>
      <c r="R380" s="1044"/>
      <c r="S380" s="1045"/>
    </row>
    <row r="381" spans="1:19" ht="51" x14ac:dyDescent="0.25">
      <c r="A381" s="903"/>
      <c r="B381" s="830"/>
      <c r="C381" s="518" t="s">
        <v>3801</v>
      </c>
      <c r="D381" s="540" t="s">
        <v>3802</v>
      </c>
      <c r="E381" s="540" t="s">
        <v>3803</v>
      </c>
      <c r="F381" s="540" t="s">
        <v>3804</v>
      </c>
      <c r="G381" s="830"/>
      <c r="H381" s="861"/>
      <c r="I381" s="861"/>
      <c r="J381" s="861"/>
      <c r="K381" s="908"/>
      <c r="L381" s="865"/>
      <c r="M381" s="865"/>
      <c r="N381" s="830"/>
      <c r="O381" s="885"/>
      <c r="P381" s="885"/>
      <c r="Q381" s="885"/>
      <c r="R381" s="885"/>
      <c r="S381" s="884"/>
    </row>
    <row r="382" spans="1:19" ht="63.75" x14ac:dyDescent="0.25">
      <c r="A382" s="903"/>
      <c r="B382" s="830"/>
      <c r="C382" s="540" t="s">
        <v>3805</v>
      </c>
      <c r="D382" s="540" t="s">
        <v>3806</v>
      </c>
      <c r="E382" s="540" t="s">
        <v>3807</v>
      </c>
      <c r="F382" s="540" t="s">
        <v>3045</v>
      </c>
      <c r="G382" s="830" t="s">
        <v>1486</v>
      </c>
      <c r="H382" s="861"/>
      <c r="I382" s="861"/>
      <c r="J382" s="861"/>
      <c r="K382" s="563" t="s">
        <v>3808</v>
      </c>
      <c r="L382" s="865"/>
      <c r="M382" s="865"/>
      <c r="N382" s="510"/>
      <c r="O382" s="540"/>
      <c r="P382" s="669"/>
      <c r="Q382" s="669"/>
      <c r="R382" s="540"/>
      <c r="S382" s="644"/>
    </row>
    <row r="383" spans="1:19" ht="63.75" x14ac:dyDescent="0.25">
      <c r="A383" s="903"/>
      <c r="B383" s="830"/>
      <c r="C383" s="518" t="s">
        <v>3809</v>
      </c>
      <c r="D383" s="540" t="s">
        <v>3810</v>
      </c>
      <c r="E383" s="540" t="s">
        <v>3811</v>
      </c>
      <c r="F383" s="540" t="s">
        <v>3812</v>
      </c>
      <c r="G383" s="830"/>
      <c r="H383" s="861"/>
      <c r="I383" s="861"/>
      <c r="J383" s="861"/>
      <c r="K383" s="563" t="s">
        <v>3813</v>
      </c>
      <c r="L383" s="865"/>
      <c r="M383" s="865"/>
      <c r="N383" s="510"/>
      <c r="O383" s="540"/>
      <c r="P383" s="669"/>
      <c r="Q383" s="669"/>
      <c r="R383" s="540"/>
      <c r="S383" s="644"/>
    </row>
    <row r="384" spans="1:19" ht="63.75" x14ac:dyDescent="0.25">
      <c r="A384" s="903"/>
      <c r="B384" s="830"/>
      <c r="C384" s="540" t="s">
        <v>3814</v>
      </c>
      <c r="D384" s="540" t="s">
        <v>3815</v>
      </c>
      <c r="E384" s="540" t="s">
        <v>3816</v>
      </c>
      <c r="F384" s="540" t="s">
        <v>3817</v>
      </c>
      <c r="G384" s="830" t="s">
        <v>1489</v>
      </c>
      <c r="H384" s="861"/>
      <c r="I384" s="861"/>
      <c r="J384" s="861"/>
      <c r="K384" s="908" t="s">
        <v>3818</v>
      </c>
      <c r="L384" s="865"/>
      <c r="M384" s="865"/>
      <c r="N384" s="510"/>
      <c r="O384" s="540"/>
      <c r="P384" s="669"/>
      <c r="Q384" s="669"/>
      <c r="R384" s="540"/>
      <c r="S384" s="645"/>
    </row>
    <row r="385" spans="1:19" ht="63.75" x14ac:dyDescent="0.25">
      <c r="A385" s="903"/>
      <c r="B385" s="830"/>
      <c r="C385" s="518" t="s">
        <v>3809</v>
      </c>
      <c r="D385" s="540" t="s">
        <v>3819</v>
      </c>
      <c r="E385" s="540" t="s">
        <v>3820</v>
      </c>
      <c r="F385" s="540" t="s">
        <v>3817</v>
      </c>
      <c r="G385" s="830"/>
      <c r="H385" s="861"/>
      <c r="I385" s="861"/>
      <c r="J385" s="861"/>
      <c r="K385" s="862"/>
      <c r="L385" s="865"/>
      <c r="M385" s="865"/>
      <c r="N385" s="510"/>
      <c r="O385" s="540"/>
      <c r="P385" s="669"/>
      <c r="Q385" s="669"/>
      <c r="R385" s="540"/>
      <c r="S385" s="644"/>
    </row>
    <row r="386" spans="1:19" ht="76.5" x14ac:dyDescent="0.25">
      <c r="A386" s="903"/>
      <c r="B386" s="830"/>
      <c r="C386" s="540" t="s">
        <v>3821</v>
      </c>
      <c r="D386" s="540" t="s">
        <v>3822</v>
      </c>
      <c r="E386" s="540" t="s">
        <v>3823</v>
      </c>
      <c r="F386" s="540" t="s">
        <v>3824</v>
      </c>
      <c r="G386" s="540" t="s">
        <v>3825</v>
      </c>
      <c r="H386" s="861"/>
      <c r="I386" s="861"/>
      <c r="J386" s="861"/>
      <c r="K386" s="563" t="s">
        <v>1493</v>
      </c>
      <c r="L386" s="865"/>
      <c r="M386" s="865"/>
      <c r="N386" s="510" t="s">
        <v>1495</v>
      </c>
      <c r="O386" s="540" t="s">
        <v>3044</v>
      </c>
      <c r="P386" s="669">
        <v>44378</v>
      </c>
      <c r="Q386" s="669">
        <v>44742</v>
      </c>
      <c r="R386" s="540" t="s">
        <v>3019</v>
      </c>
      <c r="S386" s="645">
        <v>1</v>
      </c>
    </row>
    <row r="387" spans="1:19" ht="76.5" x14ac:dyDescent="0.25">
      <c r="A387" s="903"/>
      <c r="B387" s="830"/>
      <c r="C387" s="540" t="s">
        <v>3038</v>
      </c>
      <c r="D387" s="540" t="s">
        <v>3826</v>
      </c>
      <c r="E387" s="540" t="s">
        <v>3827</v>
      </c>
      <c r="F387" s="540" t="s">
        <v>3828</v>
      </c>
      <c r="G387" s="830" t="s">
        <v>1496</v>
      </c>
      <c r="H387" s="861"/>
      <c r="I387" s="861"/>
      <c r="J387" s="861"/>
      <c r="K387" s="862" t="s">
        <v>3829</v>
      </c>
      <c r="L387" s="865"/>
      <c r="M387" s="865"/>
      <c r="N387" s="1047"/>
      <c r="O387" s="830"/>
      <c r="P387" s="1049"/>
      <c r="Q387" s="1049"/>
      <c r="R387" s="830"/>
      <c r="S387" s="874"/>
    </row>
    <row r="388" spans="1:19" ht="77.25" thickBot="1" x14ac:dyDescent="0.3">
      <c r="A388" s="826"/>
      <c r="B388" s="904"/>
      <c r="C388" s="683" t="s">
        <v>3801</v>
      </c>
      <c r="D388" s="633" t="s">
        <v>3830</v>
      </c>
      <c r="E388" s="633" t="s">
        <v>3831</v>
      </c>
      <c r="F388" s="633" t="s">
        <v>3832</v>
      </c>
      <c r="G388" s="904"/>
      <c r="H388" s="906"/>
      <c r="I388" s="906"/>
      <c r="J388" s="906"/>
      <c r="K388" s="1046"/>
      <c r="L388" s="910"/>
      <c r="M388" s="910"/>
      <c r="N388" s="1048"/>
      <c r="O388" s="904"/>
      <c r="P388" s="1050"/>
      <c r="Q388" s="1050"/>
      <c r="R388" s="904"/>
      <c r="S388" s="1051"/>
    </row>
    <row r="389" spans="1:19" ht="115.5" thickBot="1" x14ac:dyDescent="0.3">
      <c r="A389" s="824" t="s">
        <v>1499</v>
      </c>
      <c r="B389" s="854" t="s">
        <v>3833</v>
      </c>
      <c r="C389" s="630" t="s">
        <v>3023</v>
      </c>
      <c r="D389" s="630" t="s">
        <v>3834</v>
      </c>
      <c r="E389" s="630" t="s">
        <v>3835</v>
      </c>
      <c r="F389" s="630" t="s">
        <v>3836</v>
      </c>
      <c r="G389" s="630" t="s">
        <v>1500</v>
      </c>
      <c r="H389" s="905" t="s">
        <v>2342</v>
      </c>
      <c r="I389" s="905" t="s">
        <v>2343</v>
      </c>
      <c r="J389" s="905" t="s">
        <v>2329</v>
      </c>
      <c r="K389" s="684" t="s">
        <v>1501</v>
      </c>
      <c r="L389" s="909" t="s">
        <v>2382</v>
      </c>
      <c r="M389" s="909" t="s">
        <v>2541</v>
      </c>
      <c r="N389" s="685" t="s">
        <v>1503</v>
      </c>
      <c r="O389" s="630" t="s">
        <v>3024</v>
      </c>
      <c r="P389" s="686">
        <v>44378</v>
      </c>
      <c r="Q389" s="686">
        <v>44742</v>
      </c>
      <c r="R389" s="630" t="s">
        <v>3837</v>
      </c>
      <c r="S389" s="687">
        <v>1</v>
      </c>
    </row>
    <row r="390" spans="1:19" ht="140.25" x14ac:dyDescent="0.25">
      <c r="A390" s="903"/>
      <c r="B390" s="830"/>
      <c r="C390" s="540" t="s">
        <v>3023</v>
      </c>
      <c r="D390" s="540" t="s">
        <v>3838</v>
      </c>
      <c r="E390" s="540" t="s">
        <v>3839</v>
      </c>
      <c r="F390" s="540" t="s">
        <v>3840</v>
      </c>
      <c r="G390" s="540" t="s">
        <v>1506</v>
      </c>
      <c r="H390" s="861"/>
      <c r="I390" s="861"/>
      <c r="J390" s="861"/>
      <c r="K390" s="563" t="s">
        <v>1507</v>
      </c>
      <c r="L390" s="865"/>
      <c r="M390" s="865"/>
      <c r="N390" s="510" t="s">
        <v>3841</v>
      </c>
      <c r="O390" s="540" t="s">
        <v>3024</v>
      </c>
      <c r="P390" s="669">
        <v>44378</v>
      </c>
      <c r="Q390" s="686">
        <v>44742</v>
      </c>
      <c r="R390" s="540" t="s">
        <v>3019</v>
      </c>
      <c r="S390" s="644"/>
    </row>
    <row r="391" spans="1:19" ht="63.75" x14ac:dyDescent="0.25">
      <c r="A391" s="903"/>
      <c r="B391" s="830"/>
      <c r="C391" s="540" t="s">
        <v>3023</v>
      </c>
      <c r="D391" s="540" t="s">
        <v>3834</v>
      </c>
      <c r="E391" s="540" t="s">
        <v>3842</v>
      </c>
      <c r="F391" s="540" t="s">
        <v>3843</v>
      </c>
      <c r="G391" s="540" t="s">
        <v>1509</v>
      </c>
      <c r="H391" s="861"/>
      <c r="I391" s="861"/>
      <c r="J391" s="861"/>
      <c r="K391" s="563" t="s">
        <v>1510</v>
      </c>
      <c r="L391" s="865"/>
      <c r="M391" s="865"/>
      <c r="N391" s="510"/>
      <c r="O391" s="540"/>
      <c r="P391" s="669"/>
      <c r="Q391" s="669"/>
      <c r="R391" s="540"/>
      <c r="S391" s="644"/>
    </row>
    <row r="392" spans="1:19" ht="63.75" x14ac:dyDescent="0.25">
      <c r="A392" s="903"/>
      <c r="B392" s="830"/>
      <c r="C392" s="540" t="s">
        <v>3844</v>
      </c>
      <c r="D392" s="540" t="s">
        <v>3845</v>
      </c>
      <c r="E392" s="540" t="s">
        <v>3026</v>
      </c>
      <c r="F392" s="540" t="s">
        <v>3027</v>
      </c>
      <c r="G392" s="540" t="s">
        <v>1512</v>
      </c>
      <c r="H392" s="861"/>
      <c r="I392" s="861"/>
      <c r="J392" s="861"/>
      <c r="K392" s="671" t="s">
        <v>1513</v>
      </c>
      <c r="L392" s="865"/>
      <c r="M392" s="865"/>
      <c r="N392" s="510" t="s">
        <v>1515</v>
      </c>
      <c r="O392" s="540" t="s">
        <v>3024</v>
      </c>
      <c r="P392" s="669">
        <v>44378</v>
      </c>
      <c r="Q392" s="669">
        <v>44377</v>
      </c>
      <c r="R392" s="540" t="s">
        <v>3025</v>
      </c>
      <c r="S392" s="645"/>
    </row>
    <row r="393" spans="1:19" ht="77.25" thickBot="1" x14ac:dyDescent="0.3">
      <c r="A393" s="826"/>
      <c r="B393" s="904"/>
      <c r="C393" s="633" t="s">
        <v>3028</v>
      </c>
      <c r="D393" s="633" t="s">
        <v>3029</v>
      </c>
      <c r="E393" s="633" t="s">
        <v>3030</v>
      </c>
      <c r="F393" s="633" t="s">
        <v>3031</v>
      </c>
      <c r="G393" s="633" t="s">
        <v>1518</v>
      </c>
      <c r="H393" s="906"/>
      <c r="I393" s="906"/>
      <c r="J393" s="906"/>
      <c r="K393" s="674" t="s">
        <v>1519</v>
      </c>
      <c r="L393" s="910"/>
      <c r="M393" s="910"/>
      <c r="N393" s="675" t="s">
        <v>1521</v>
      </c>
      <c r="O393" s="633" t="s">
        <v>3024</v>
      </c>
      <c r="P393" s="688">
        <v>44378</v>
      </c>
      <c r="Q393" s="688">
        <v>44377</v>
      </c>
      <c r="R393" s="633" t="s">
        <v>3019</v>
      </c>
      <c r="S393" s="689"/>
    </row>
    <row r="394" spans="1:19" ht="127.5" x14ac:dyDescent="0.25">
      <c r="A394" s="824" t="s">
        <v>1524</v>
      </c>
      <c r="B394" s="854" t="s">
        <v>3846</v>
      </c>
      <c r="C394" s="630" t="s">
        <v>3847</v>
      </c>
      <c r="D394" s="630" t="s">
        <v>3056</v>
      </c>
      <c r="E394" s="630" t="s">
        <v>3848</v>
      </c>
      <c r="F394" s="630" t="s">
        <v>3849</v>
      </c>
      <c r="G394" s="630" t="s">
        <v>1525</v>
      </c>
      <c r="H394" s="905" t="s">
        <v>2327</v>
      </c>
      <c r="I394" s="905" t="s">
        <v>2343</v>
      </c>
      <c r="J394" s="905" t="s">
        <v>2345</v>
      </c>
      <c r="K394" s="680" t="s">
        <v>3850</v>
      </c>
      <c r="L394" s="909" t="s">
        <v>2329</v>
      </c>
      <c r="M394" s="909" t="s">
        <v>2541</v>
      </c>
      <c r="N394" s="685"/>
      <c r="O394" s="630"/>
      <c r="P394" s="686"/>
      <c r="Q394" s="686"/>
      <c r="R394" s="630"/>
      <c r="S394" s="687"/>
    </row>
    <row r="395" spans="1:19" ht="102" x14ac:dyDescent="0.25">
      <c r="A395" s="903"/>
      <c r="B395" s="830"/>
      <c r="C395" s="540" t="s">
        <v>3851</v>
      </c>
      <c r="D395" s="540" t="s">
        <v>3852</v>
      </c>
      <c r="E395" s="540" t="s">
        <v>3853</v>
      </c>
      <c r="F395" s="540" t="s">
        <v>3854</v>
      </c>
      <c r="G395" s="540" t="s">
        <v>1528</v>
      </c>
      <c r="H395" s="861"/>
      <c r="I395" s="861"/>
      <c r="J395" s="861"/>
      <c r="K395" s="563" t="s">
        <v>1529</v>
      </c>
      <c r="L395" s="865"/>
      <c r="M395" s="865"/>
      <c r="N395" s="510"/>
      <c r="O395" s="540"/>
      <c r="P395" s="669"/>
      <c r="Q395" s="669"/>
      <c r="R395" s="540"/>
      <c r="S395" s="644"/>
    </row>
    <row r="396" spans="1:19" ht="102" x14ac:dyDescent="0.25">
      <c r="A396" s="903"/>
      <c r="B396" s="830"/>
      <c r="C396" s="540" t="s">
        <v>3855</v>
      </c>
      <c r="D396" s="540" t="s">
        <v>3852</v>
      </c>
      <c r="E396" s="540" t="s">
        <v>3856</v>
      </c>
      <c r="F396" s="540" t="s">
        <v>3857</v>
      </c>
      <c r="G396" s="540" t="s">
        <v>1531</v>
      </c>
      <c r="H396" s="861"/>
      <c r="I396" s="861"/>
      <c r="J396" s="861"/>
      <c r="K396" s="563" t="s">
        <v>1533</v>
      </c>
      <c r="L396" s="865"/>
      <c r="M396" s="865"/>
      <c r="N396" s="510"/>
      <c r="O396" s="510"/>
      <c r="P396" s="669"/>
      <c r="Q396" s="669"/>
      <c r="R396" s="540"/>
      <c r="S396" s="644"/>
    </row>
    <row r="397" spans="1:19" ht="127.5" x14ac:dyDescent="0.25">
      <c r="A397" s="903"/>
      <c r="B397" s="830"/>
      <c r="C397" s="540" t="s">
        <v>3858</v>
      </c>
      <c r="D397" s="540" t="s">
        <v>3859</v>
      </c>
      <c r="E397" s="540" t="s">
        <v>3852</v>
      </c>
      <c r="F397" s="540" t="s">
        <v>3860</v>
      </c>
      <c r="G397" s="540" t="s">
        <v>1535</v>
      </c>
      <c r="H397" s="861"/>
      <c r="I397" s="861"/>
      <c r="J397" s="861"/>
      <c r="K397" s="671" t="s">
        <v>3861</v>
      </c>
      <c r="L397" s="865"/>
      <c r="M397" s="865"/>
      <c r="N397" s="672"/>
      <c r="O397" s="540"/>
      <c r="P397" s="669"/>
      <c r="Q397" s="669"/>
      <c r="R397" s="540"/>
      <c r="S397" s="644"/>
    </row>
    <row r="398" spans="1:19" ht="90" thickBot="1" x14ac:dyDescent="0.3">
      <c r="A398" s="826"/>
      <c r="B398" s="904"/>
      <c r="C398" s="633" t="s">
        <v>3862</v>
      </c>
      <c r="D398" s="633" t="s">
        <v>3863</v>
      </c>
      <c r="E398" s="633" t="s">
        <v>3864</v>
      </c>
      <c r="F398" s="633" t="s">
        <v>3852</v>
      </c>
      <c r="G398" s="633" t="s">
        <v>1537</v>
      </c>
      <c r="H398" s="906"/>
      <c r="I398" s="906"/>
      <c r="J398" s="906"/>
      <c r="K398" s="690" t="s">
        <v>3865</v>
      </c>
      <c r="L398" s="910"/>
      <c r="M398" s="910"/>
      <c r="N398" s="691" t="s">
        <v>3866</v>
      </c>
      <c r="O398" s="633" t="s">
        <v>3867</v>
      </c>
      <c r="P398" s="688">
        <v>44378</v>
      </c>
      <c r="Q398" s="688">
        <v>44742</v>
      </c>
      <c r="R398" s="633" t="s">
        <v>3868</v>
      </c>
      <c r="S398" s="689">
        <v>1</v>
      </c>
    </row>
    <row r="399" spans="1:19" ht="140.25" x14ac:dyDescent="0.25">
      <c r="A399" s="824" t="s">
        <v>1542</v>
      </c>
      <c r="B399" s="854" t="s">
        <v>3869</v>
      </c>
      <c r="C399" s="629" t="s">
        <v>3020</v>
      </c>
      <c r="D399" s="630" t="s">
        <v>3870</v>
      </c>
      <c r="E399" s="630" t="s">
        <v>3871</v>
      </c>
      <c r="F399" s="630" t="s">
        <v>3872</v>
      </c>
      <c r="G399" s="630" t="s">
        <v>1543</v>
      </c>
      <c r="H399" s="905" t="s">
        <v>2342</v>
      </c>
      <c r="I399" s="905" t="s">
        <v>2343</v>
      </c>
      <c r="J399" s="909" t="s">
        <v>2329</v>
      </c>
      <c r="K399" s="680" t="s">
        <v>3873</v>
      </c>
      <c r="L399" s="909" t="s">
        <v>2382</v>
      </c>
      <c r="M399" s="909" t="s">
        <v>3763</v>
      </c>
      <c r="N399" s="685"/>
      <c r="O399" s="629"/>
      <c r="P399" s="686"/>
      <c r="Q399" s="686"/>
      <c r="R399" s="630"/>
      <c r="S399" s="687"/>
    </row>
    <row r="400" spans="1:19" ht="63.75" x14ac:dyDescent="0.25">
      <c r="A400" s="903"/>
      <c r="B400" s="830"/>
      <c r="C400" s="518" t="s">
        <v>3020</v>
      </c>
      <c r="D400" s="540" t="s">
        <v>3874</v>
      </c>
      <c r="E400" s="540" t="s">
        <v>3875</v>
      </c>
      <c r="F400" s="540" t="s">
        <v>3876</v>
      </c>
      <c r="G400" s="540" t="s">
        <v>1545</v>
      </c>
      <c r="H400" s="861"/>
      <c r="I400" s="861"/>
      <c r="J400" s="865"/>
      <c r="K400" s="563" t="s">
        <v>1546</v>
      </c>
      <c r="L400" s="865"/>
      <c r="M400" s="865"/>
      <c r="N400" s="510"/>
      <c r="O400" s="540"/>
      <c r="P400" s="669"/>
      <c r="Q400" s="669"/>
      <c r="R400" s="540"/>
      <c r="S400" s="644"/>
    </row>
    <row r="401" spans="1:19" ht="51.75" thickBot="1" x14ac:dyDescent="0.3">
      <c r="A401" s="826"/>
      <c r="B401" s="904"/>
      <c r="C401" s="683" t="s">
        <v>3020</v>
      </c>
      <c r="D401" s="633" t="s">
        <v>3877</v>
      </c>
      <c r="E401" s="633" t="s">
        <v>3878</v>
      </c>
      <c r="F401" s="633" t="s">
        <v>3879</v>
      </c>
      <c r="G401" s="633" t="s">
        <v>1548</v>
      </c>
      <c r="H401" s="906"/>
      <c r="I401" s="906"/>
      <c r="J401" s="910"/>
      <c r="K401" s="690" t="s">
        <v>1549</v>
      </c>
      <c r="L401" s="910"/>
      <c r="M401" s="910"/>
      <c r="N401" s="675"/>
      <c r="O401" s="633"/>
      <c r="P401" s="688"/>
      <c r="Q401" s="688"/>
      <c r="R401" s="633"/>
      <c r="S401" s="689"/>
    </row>
    <row r="402" spans="1:19" ht="140.25" x14ac:dyDescent="0.25">
      <c r="A402" s="824" t="s">
        <v>1551</v>
      </c>
      <c r="B402" s="854" t="s">
        <v>3033</v>
      </c>
      <c r="C402" s="629" t="s">
        <v>3880</v>
      </c>
      <c r="D402" s="630" t="s">
        <v>3881</v>
      </c>
      <c r="E402" s="630" t="s">
        <v>3882</v>
      </c>
      <c r="F402" s="630" t="s">
        <v>3883</v>
      </c>
      <c r="G402" s="630" t="s">
        <v>1552</v>
      </c>
      <c r="H402" s="905" t="s">
        <v>2327</v>
      </c>
      <c r="I402" s="905" t="s">
        <v>2343</v>
      </c>
      <c r="J402" s="905" t="s">
        <v>2345</v>
      </c>
      <c r="K402" s="684" t="s">
        <v>1553</v>
      </c>
      <c r="L402" s="905" t="s">
        <v>2329</v>
      </c>
      <c r="M402" s="909" t="s">
        <v>3032</v>
      </c>
      <c r="N402" s="685" t="s">
        <v>1555</v>
      </c>
      <c r="O402" s="630" t="s">
        <v>3884</v>
      </c>
      <c r="P402" s="686">
        <v>44378</v>
      </c>
      <c r="Q402" s="686">
        <v>44742</v>
      </c>
      <c r="R402" s="630" t="s">
        <v>3885</v>
      </c>
      <c r="S402" s="687">
        <v>1</v>
      </c>
    </row>
    <row r="403" spans="1:19" ht="51" x14ac:dyDescent="0.25">
      <c r="A403" s="903"/>
      <c r="B403" s="830"/>
      <c r="C403" s="830" t="s">
        <v>3886</v>
      </c>
      <c r="D403" s="830" t="s">
        <v>3034</v>
      </c>
      <c r="E403" s="830" t="s">
        <v>3035</v>
      </c>
      <c r="F403" s="830" t="s">
        <v>3036</v>
      </c>
      <c r="G403" s="830" t="s">
        <v>1556</v>
      </c>
      <c r="H403" s="861"/>
      <c r="I403" s="861"/>
      <c r="J403" s="861"/>
      <c r="K403" s="862" t="s">
        <v>3887</v>
      </c>
      <c r="L403" s="861"/>
      <c r="M403" s="865"/>
      <c r="N403" s="510" t="s">
        <v>3888</v>
      </c>
      <c r="O403" s="540" t="s">
        <v>3037</v>
      </c>
      <c r="P403" s="669">
        <v>44378</v>
      </c>
      <c r="Q403" s="669">
        <v>44742</v>
      </c>
      <c r="R403" s="540" t="s">
        <v>3019</v>
      </c>
      <c r="S403" s="644">
        <v>1</v>
      </c>
    </row>
    <row r="404" spans="1:19" x14ac:dyDescent="0.25">
      <c r="A404" s="903"/>
      <c r="B404" s="830"/>
      <c r="C404" s="830"/>
      <c r="D404" s="830"/>
      <c r="E404" s="830"/>
      <c r="F404" s="830"/>
      <c r="G404" s="830"/>
      <c r="H404" s="861"/>
      <c r="I404" s="861"/>
      <c r="J404" s="861"/>
      <c r="K404" s="862"/>
      <c r="L404" s="861"/>
      <c r="M404" s="865"/>
      <c r="N404" s="510"/>
      <c r="O404" s="540"/>
      <c r="P404" s="669"/>
      <c r="Q404" s="669"/>
      <c r="R404" s="540"/>
      <c r="S404" s="644"/>
    </row>
    <row r="405" spans="1:19" ht="90" thickBot="1" x14ac:dyDescent="0.3">
      <c r="A405" s="826"/>
      <c r="B405" s="904"/>
      <c r="C405" s="633" t="s">
        <v>3038</v>
      </c>
      <c r="D405" s="633" t="s">
        <v>3039</v>
      </c>
      <c r="E405" s="633" t="s">
        <v>3040</v>
      </c>
      <c r="F405" s="633" t="s">
        <v>3041</v>
      </c>
      <c r="G405" s="633" t="s">
        <v>1560</v>
      </c>
      <c r="H405" s="906"/>
      <c r="I405" s="906"/>
      <c r="J405" s="906"/>
      <c r="K405" s="674" t="s">
        <v>1562</v>
      </c>
      <c r="L405" s="906"/>
      <c r="M405" s="910"/>
      <c r="N405" s="675" t="s">
        <v>3889</v>
      </c>
      <c r="O405" s="633" t="s">
        <v>3042</v>
      </c>
      <c r="P405" s="688">
        <v>44378</v>
      </c>
      <c r="Q405" s="688">
        <v>44742</v>
      </c>
      <c r="R405" s="633" t="s">
        <v>3019</v>
      </c>
      <c r="S405" s="689">
        <v>1</v>
      </c>
    </row>
    <row r="408" spans="1:19" ht="50.25" customHeight="1" thickBot="1" x14ac:dyDescent="0.3">
      <c r="A408" s="851" t="s">
        <v>3057</v>
      </c>
      <c r="B408" s="851"/>
      <c r="C408" s="851"/>
      <c r="D408" s="851"/>
      <c r="E408" s="851"/>
      <c r="F408" s="851" t="s">
        <v>3890</v>
      </c>
      <c r="G408" s="851"/>
      <c r="H408" s="851"/>
      <c r="I408" s="851"/>
      <c r="J408" s="851"/>
      <c r="K408" s="851"/>
      <c r="L408" s="851"/>
      <c r="M408" s="851"/>
      <c r="N408" s="851"/>
      <c r="O408" s="851"/>
      <c r="P408" s="851"/>
      <c r="Q408" s="851"/>
      <c r="R408" s="851"/>
      <c r="S408" s="851"/>
    </row>
    <row r="409" spans="1:19" ht="38.25" x14ac:dyDescent="0.25">
      <c r="A409" s="871" t="s">
        <v>1715</v>
      </c>
      <c r="B409" s="871" t="s">
        <v>3058</v>
      </c>
      <c r="C409" s="871" t="s">
        <v>3059</v>
      </c>
      <c r="D409" s="871" t="s">
        <v>3060</v>
      </c>
      <c r="E409" s="830" t="s">
        <v>3061</v>
      </c>
      <c r="F409" s="830"/>
      <c r="G409" s="871" t="s">
        <v>3062</v>
      </c>
      <c r="H409" s="911" t="s">
        <v>2749</v>
      </c>
      <c r="I409" s="911" t="s">
        <v>2647</v>
      </c>
      <c r="J409" s="911" t="s">
        <v>3063</v>
      </c>
      <c r="K409" s="692" t="s">
        <v>1716</v>
      </c>
      <c r="L409" s="821" t="s">
        <v>3064</v>
      </c>
      <c r="M409" s="821" t="s">
        <v>2331</v>
      </c>
      <c r="N409" s="523"/>
      <c r="O409" s="523"/>
      <c r="P409" s="523"/>
      <c r="Q409" s="523"/>
      <c r="R409" s="524"/>
      <c r="S409" s="693"/>
    </row>
    <row r="410" spans="1:19" ht="38.25" x14ac:dyDescent="0.25">
      <c r="A410" s="871"/>
      <c r="B410" s="871"/>
      <c r="C410" s="871"/>
      <c r="D410" s="871"/>
      <c r="E410" s="830"/>
      <c r="F410" s="830"/>
      <c r="G410" s="871"/>
      <c r="H410" s="911"/>
      <c r="I410" s="911"/>
      <c r="J410" s="911"/>
      <c r="K410" s="563" t="s">
        <v>1718</v>
      </c>
      <c r="L410" s="821"/>
      <c r="M410" s="821"/>
      <c r="N410" s="523"/>
      <c r="O410" s="523"/>
      <c r="P410" s="523"/>
      <c r="Q410" s="523"/>
      <c r="R410" s="524"/>
      <c r="S410" s="693"/>
    </row>
    <row r="411" spans="1:19" ht="51" x14ac:dyDescent="0.25">
      <c r="A411" s="871"/>
      <c r="B411" s="871"/>
      <c r="C411" s="871"/>
      <c r="D411" s="871"/>
      <c r="E411" s="553" t="s">
        <v>3065</v>
      </c>
      <c r="F411" s="553" t="s">
        <v>3066</v>
      </c>
      <c r="G411" s="871"/>
      <c r="H411" s="911"/>
      <c r="I411" s="911"/>
      <c r="J411" s="911"/>
      <c r="K411" s="563" t="s">
        <v>1720</v>
      </c>
      <c r="L411" s="821"/>
      <c r="M411" s="821"/>
      <c r="N411" s="523"/>
      <c r="O411" s="523"/>
      <c r="P411" s="523"/>
      <c r="Q411" s="523"/>
      <c r="R411" s="524"/>
      <c r="S411" s="693"/>
    </row>
    <row r="412" spans="1:19" ht="38.25" x14ac:dyDescent="0.25">
      <c r="A412" s="871"/>
      <c r="B412" s="871"/>
      <c r="C412" s="871"/>
      <c r="D412" s="871" t="s">
        <v>3067</v>
      </c>
      <c r="E412" s="912" t="s">
        <v>3068</v>
      </c>
      <c r="F412" s="912" t="s">
        <v>3069</v>
      </c>
      <c r="G412" s="871"/>
      <c r="H412" s="911"/>
      <c r="I412" s="911"/>
      <c r="J412" s="911"/>
      <c r="K412" s="692" t="s">
        <v>1722</v>
      </c>
      <c r="L412" s="821"/>
      <c r="M412" s="821"/>
      <c r="N412" s="523"/>
      <c r="O412" s="523"/>
      <c r="P412" s="523"/>
      <c r="Q412" s="523"/>
      <c r="R412" s="524"/>
      <c r="S412" s="693"/>
    </row>
    <row r="413" spans="1:19" ht="38.25" x14ac:dyDescent="0.25">
      <c r="A413" s="871"/>
      <c r="B413" s="871"/>
      <c r="C413" s="871"/>
      <c r="D413" s="871"/>
      <c r="E413" s="912"/>
      <c r="F413" s="912"/>
      <c r="G413" s="871"/>
      <c r="H413" s="911"/>
      <c r="I413" s="911"/>
      <c r="J413" s="911"/>
      <c r="K413" s="692" t="s">
        <v>1724</v>
      </c>
      <c r="L413" s="821"/>
      <c r="M413" s="821"/>
      <c r="N413" s="523"/>
      <c r="O413" s="523"/>
      <c r="P413" s="523"/>
      <c r="Q413" s="523"/>
      <c r="R413" s="524"/>
      <c r="S413" s="693"/>
    </row>
    <row r="414" spans="1:19" ht="38.25" x14ac:dyDescent="0.25">
      <c r="A414" s="871"/>
      <c r="B414" s="871"/>
      <c r="C414" s="871"/>
      <c r="D414" s="871"/>
      <c r="E414" s="912"/>
      <c r="F414" s="912"/>
      <c r="G414" s="871"/>
      <c r="H414" s="911"/>
      <c r="I414" s="911"/>
      <c r="J414" s="911"/>
      <c r="K414" s="694" t="s">
        <v>1726</v>
      </c>
      <c r="L414" s="821"/>
      <c r="M414" s="821"/>
      <c r="N414" s="523"/>
      <c r="O414" s="523"/>
      <c r="P414" s="523"/>
      <c r="Q414" s="523"/>
      <c r="R414" s="524"/>
      <c r="S414" s="693"/>
    </row>
    <row r="415" spans="1:19" ht="89.25" x14ac:dyDescent="0.25">
      <c r="A415" s="871"/>
      <c r="B415" s="871"/>
      <c r="C415" s="871"/>
      <c r="D415" s="871"/>
      <c r="E415" s="912"/>
      <c r="F415" s="912"/>
      <c r="G415" s="871"/>
      <c r="H415" s="911"/>
      <c r="I415" s="911"/>
      <c r="J415" s="911"/>
      <c r="K415" s="694" t="s">
        <v>1728</v>
      </c>
      <c r="L415" s="821"/>
      <c r="M415" s="821"/>
      <c r="N415" s="523"/>
      <c r="O415" s="523"/>
      <c r="P415" s="523"/>
      <c r="Q415" s="523"/>
      <c r="R415" s="524"/>
      <c r="S415" s="693"/>
    </row>
    <row r="416" spans="1:19" ht="76.5" x14ac:dyDescent="0.25">
      <c r="A416" s="871"/>
      <c r="B416" s="871"/>
      <c r="C416" s="871"/>
      <c r="D416" s="871"/>
      <c r="E416" s="912"/>
      <c r="F416" s="912"/>
      <c r="G416" s="871"/>
      <c r="H416" s="911"/>
      <c r="I416" s="911"/>
      <c r="J416" s="911"/>
      <c r="K416" s="694" t="s">
        <v>3891</v>
      </c>
      <c r="L416" s="821"/>
      <c r="M416" s="821"/>
      <c r="N416" s="523"/>
      <c r="O416" s="523"/>
      <c r="P416" s="523"/>
      <c r="Q416" s="523"/>
      <c r="R416" s="524"/>
      <c r="S416" s="693"/>
    </row>
    <row r="417" spans="1:19" ht="63.75" x14ac:dyDescent="0.25">
      <c r="A417" s="871"/>
      <c r="B417" s="871"/>
      <c r="C417" s="871"/>
      <c r="D417" s="871"/>
      <c r="E417" s="912"/>
      <c r="F417" s="912"/>
      <c r="G417" s="871"/>
      <c r="H417" s="911"/>
      <c r="I417" s="911"/>
      <c r="J417" s="911"/>
      <c r="K417" s="694" t="s">
        <v>1732</v>
      </c>
      <c r="L417" s="821"/>
      <c r="M417" s="821"/>
      <c r="N417" s="560"/>
      <c r="O417" s="560"/>
      <c r="P417" s="560"/>
      <c r="Q417" s="560"/>
      <c r="R417" s="524"/>
      <c r="S417" s="693"/>
    </row>
    <row r="418" spans="1:19" ht="76.5" x14ac:dyDescent="0.25">
      <c r="A418" s="871" t="s">
        <v>1734</v>
      </c>
      <c r="B418" s="871" t="s">
        <v>3070</v>
      </c>
      <c r="C418" s="871" t="s">
        <v>3071</v>
      </c>
      <c r="D418" s="553" t="s">
        <v>3072</v>
      </c>
      <c r="E418" s="553" t="s">
        <v>3073</v>
      </c>
      <c r="F418" s="695"/>
      <c r="G418" s="871" t="s">
        <v>3074</v>
      </c>
      <c r="H418" s="911" t="s">
        <v>2749</v>
      </c>
      <c r="I418" s="911" t="s">
        <v>2647</v>
      </c>
      <c r="J418" s="911" t="s">
        <v>3063</v>
      </c>
      <c r="K418" s="862" t="s">
        <v>1735</v>
      </c>
      <c r="L418" s="821" t="s">
        <v>3075</v>
      </c>
      <c r="M418" s="1052" t="s">
        <v>2331</v>
      </c>
      <c r="N418" s="560" t="s">
        <v>1737</v>
      </c>
      <c r="O418" s="560" t="s">
        <v>3076</v>
      </c>
      <c r="P418" s="696">
        <v>44409</v>
      </c>
      <c r="Q418" s="696">
        <v>44742</v>
      </c>
      <c r="R418" s="524" t="s">
        <v>3077</v>
      </c>
      <c r="S418" s="693" t="s">
        <v>3078</v>
      </c>
    </row>
    <row r="419" spans="1:19" ht="89.25" x14ac:dyDescent="0.25">
      <c r="A419" s="871"/>
      <c r="B419" s="871"/>
      <c r="C419" s="871"/>
      <c r="D419" s="553" t="s">
        <v>3079</v>
      </c>
      <c r="E419" s="562" t="s">
        <v>3080</v>
      </c>
      <c r="F419" s="697"/>
      <c r="G419" s="1009"/>
      <c r="H419" s="911"/>
      <c r="I419" s="911"/>
      <c r="J419" s="911"/>
      <c r="K419" s="862"/>
      <c r="L419" s="821"/>
      <c r="M419" s="1052"/>
      <c r="N419" s="560" t="s">
        <v>1739</v>
      </c>
      <c r="O419" s="560" t="s">
        <v>3892</v>
      </c>
      <c r="P419" s="696">
        <v>44470</v>
      </c>
      <c r="Q419" s="696">
        <v>44742</v>
      </c>
      <c r="R419" s="524" t="s">
        <v>3893</v>
      </c>
      <c r="S419" s="693" t="s">
        <v>3894</v>
      </c>
    </row>
    <row r="420" spans="1:19" ht="140.25" x14ac:dyDescent="0.25">
      <c r="A420" s="830" t="s">
        <v>3081</v>
      </c>
      <c r="B420" s="830" t="s">
        <v>3082</v>
      </c>
      <c r="C420" s="830" t="s">
        <v>3083</v>
      </c>
      <c r="D420" s="698" t="s">
        <v>3084</v>
      </c>
      <c r="E420" s="695"/>
      <c r="F420" s="695"/>
      <c r="G420" s="830" t="s">
        <v>3085</v>
      </c>
      <c r="H420" s="821" t="s">
        <v>2749</v>
      </c>
      <c r="I420" s="821" t="s">
        <v>3086</v>
      </c>
      <c r="J420" s="821" t="s">
        <v>3087</v>
      </c>
      <c r="K420" s="692" t="s">
        <v>1742</v>
      </c>
      <c r="L420" s="821" t="s">
        <v>3088</v>
      </c>
      <c r="M420" s="1052" t="s">
        <v>2331</v>
      </c>
      <c r="N420" s="560" t="s">
        <v>1744</v>
      </c>
      <c r="O420" s="510" t="s">
        <v>3083</v>
      </c>
      <c r="P420" s="696">
        <v>44348</v>
      </c>
      <c r="Q420" s="696">
        <v>44742</v>
      </c>
      <c r="R420" s="524" t="s">
        <v>3895</v>
      </c>
      <c r="S420" s="693" t="s">
        <v>3896</v>
      </c>
    </row>
    <row r="421" spans="1:19" ht="38.25" x14ac:dyDescent="0.25">
      <c r="A421" s="830"/>
      <c r="B421" s="830"/>
      <c r="C421" s="830"/>
      <c r="D421" s="698" t="s">
        <v>3089</v>
      </c>
      <c r="E421" s="695" t="s">
        <v>3090</v>
      </c>
      <c r="F421" s="695"/>
      <c r="G421" s="830"/>
      <c r="H421" s="821"/>
      <c r="I421" s="821"/>
      <c r="J421" s="821"/>
      <c r="K421" s="1053" t="s">
        <v>1746</v>
      </c>
      <c r="L421" s="821"/>
      <c r="M421" s="1052"/>
      <c r="N421" s="913"/>
      <c r="O421" s="913"/>
      <c r="P421" s="913"/>
      <c r="Q421" s="913"/>
      <c r="R421" s="913"/>
      <c r="S421" s="1054"/>
    </row>
    <row r="422" spans="1:19" x14ac:dyDescent="0.25">
      <c r="A422" s="830"/>
      <c r="B422" s="830"/>
      <c r="C422" s="830"/>
      <c r="D422" s="1055" t="s">
        <v>3091</v>
      </c>
      <c r="E422" s="864"/>
      <c r="F422" s="864"/>
      <c r="G422" s="830"/>
      <c r="H422" s="821"/>
      <c r="I422" s="821"/>
      <c r="J422" s="821"/>
      <c r="K422" s="1053"/>
      <c r="L422" s="821"/>
      <c r="M422" s="1052"/>
      <c r="N422" s="913"/>
      <c r="O422" s="913"/>
      <c r="P422" s="913"/>
      <c r="Q422" s="913"/>
      <c r="R422" s="913"/>
      <c r="S422" s="1054"/>
    </row>
    <row r="423" spans="1:19" ht="51" x14ac:dyDescent="0.25">
      <c r="A423" s="830"/>
      <c r="B423" s="830"/>
      <c r="C423" s="830"/>
      <c r="D423" s="1055"/>
      <c r="E423" s="864"/>
      <c r="F423" s="864"/>
      <c r="G423" s="830"/>
      <c r="H423" s="821"/>
      <c r="I423" s="821"/>
      <c r="J423" s="821"/>
      <c r="K423" s="694" t="s">
        <v>1748</v>
      </c>
      <c r="L423" s="821"/>
      <c r="M423" s="1052"/>
      <c r="N423" s="523"/>
      <c r="O423" s="510"/>
      <c r="P423" s="523"/>
      <c r="Q423" s="523"/>
      <c r="R423" s="524"/>
      <c r="S423" s="693"/>
    </row>
    <row r="424" spans="1:19" ht="51" x14ac:dyDescent="0.25">
      <c r="A424" s="830"/>
      <c r="B424" s="830"/>
      <c r="C424" s="830"/>
      <c r="D424" s="1055"/>
      <c r="E424" s="864"/>
      <c r="F424" s="864"/>
      <c r="G424" s="830"/>
      <c r="H424" s="821"/>
      <c r="I424" s="821"/>
      <c r="J424" s="821"/>
      <c r="K424" s="694" t="s">
        <v>1750</v>
      </c>
      <c r="L424" s="821"/>
      <c r="M424" s="1052"/>
      <c r="N424" s="523"/>
      <c r="O424" s="510"/>
      <c r="P424" s="523"/>
      <c r="Q424" s="523"/>
      <c r="R424" s="524"/>
      <c r="S424" s="693"/>
    </row>
    <row r="425" spans="1:19" ht="51" x14ac:dyDescent="0.25">
      <c r="A425" s="830"/>
      <c r="B425" s="830"/>
      <c r="C425" s="830"/>
      <c r="D425" s="1055"/>
      <c r="E425" s="864"/>
      <c r="F425" s="864"/>
      <c r="G425" s="830"/>
      <c r="H425" s="821"/>
      <c r="I425" s="821"/>
      <c r="J425" s="821"/>
      <c r="K425" s="694" t="s">
        <v>1752</v>
      </c>
      <c r="L425" s="821"/>
      <c r="M425" s="1052"/>
      <c r="N425" s="523"/>
      <c r="O425" s="510"/>
      <c r="P425" s="523"/>
      <c r="Q425" s="523"/>
      <c r="R425" s="524"/>
      <c r="S425" s="693"/>
    </row>
    <row r="426" spans="1:19" ht="51" x14ac:dyDescent="0.25">
      <c r="A426" s="830"/>
      <c r="B426" s="830"/>
      <c r="C426" s="830"/>
      <c r="D426" s="820" t="s">
        <v>3092</v>
      </c>
      <c r="E426" s="820" t="s">
        <v>3093</v>
      </c>
      <c r="F426" s="518"/>
      <c r="G426" s="540"/>
      <c r="H426" s="559"/>
      <c r="I426" s="559"/>
      <c r="J426" s="559"/>
      <c r="K426" s="692" t="s">
        <v>1754</v>
      </c>
      <c r="L426" s="821"/>
      <c r="M426" s="1052"/>
      <c r="N426" s="635"/>
      <c r="O426" s="510"/>
      <c r="P426" s="524"/>
      <c r="Q426" s="524"/>
      <c r="R426" s="524"/>
      <c r="S426" s="693"/>
    </row>
    <row r="427" spans="1:19" ht="63.75" x14ac:dyDescent="0.25">
      <c r="A427" s="830"/>
      <c r="B427" s="830"/>
      <c r="C427" s="830"/>
      <c r="D427" s="820"/>
      <c r="E427" s="820"/>
      <c r="F427" s="695"/>
      <c r="G427" s="553"/>
      <c r="H427" s="525"/>
      <c r="I427" s="525"/>
      <c r="J427" s="525"/>
      <c r="K427" s="694" t="s">
        <v>1756</v>
      </c>
      <c r="L427" s="821"/>
      <c r="M427" s="1052"/>
      <c r="N427" s="635"/>
      <c r="O427" s="510"/>
      <c r="P427" s="696"/>
      <c r="Q427" s="696"/>
      <c r="R427" s="524"/>
      <c r="S427" s="693"/>
    </row>
    <row r="428" spans="1:19" ht="38.25" x14ac:dyDescent="0.25">
      <c r="A428" s="912" t="s">
        <v>1758</v>
      </c>
      <c r="B428" s="871" t="s">
        <v>3094</v>
      </c>
      <c r="C428" s="871" t="s">
        <v>3095</v>
      </c>
      <c r="D428" s="1055" t="s">
        <v>3096</v>
      </c>
      <c r="E428" s="1055" t="s">
        <v>3097</v>
      </c>
      <c r="F428" s="1055" t="s">
        <v>3098</v>
      </c>
      <c r="G428" s="871" t="s">
        <v>3099</v>
      </c>
      <c r="H428" s="911" t="s">
        <v>3100</v>
      </c>
      <c r="I428" s="911" t="s">
        <v>2647</v>
      </c>
      <c r="J428" s="911" t="s">
        <v>3101</v>
      </c>
      <c r="K428" s="692" t="s">
        <v>1742</v>
      </c>
      <c r="L428" s="821" t="s">
        <v>3102</v>
      </c>
      <c r="M428" s="1052" t="s">
        <v>2331</v>
      </c>
      <c r="N428" s="635"/>
      <c r="O428" s="553"/>
      <c r="P428" s="696"/>
      <c r="Q428" s="696"/>
      <c r="R428" s="524"/>
      <c r="S428" s="693"/>
    </row>
    <row r="429" spans="1:19" ht="25.5" x14ac:dyDescent="0.25">
      <c r="A429" s="912"/>
      <c r="B429" s="871"/>
      <c r="C429" s="871"/>
      <c r="D429" s="1055"/>
      <c r="E429" s="1055"/>
      <c r="F429" s="1055"/>
      <c r="G429" s="871"/>
      <c r="H429" s="911"/>
      <c r="I429" s="911"/>
      <c r="J429" s="911"/>
      <c r="K429" s="694" t="s">
        <v>1762</v>
      </c>
      <c r="L429" s="821"/>
      <c r="M429" s="1052"/>
      <c r="N429" s="560"/>
      <c r="O429" s="553"/>
      <c r="P429" s="696"/>
      <c r="Q429" s="696"/>
      <c r="R429" s="524"/>
      <c r="S429" s="693"/>
    </row>
    <row r="430" spans="1:19" ht="102" x14ac:dyDescent="0.25">
      <c r="A430" s="912"/>
      <c r="B430" s="871"/>
      <c r="C430" s="871"/>
      <c r="D430" s="698" t="s">
        <v>3103</v>
      </c>
      <c r="E430" s="560" t="s">
        <v>3104</v>
      </c>
      <c r="F430" s="560" t="s">
        <v>3105</v>
      </c>
      <c r="G430" s="871"/>
      <c r="H430" s="911"/>
      <c r="I430" s="911"/>
      <c r="J430" s="911"/>
      <c r="K430" s="692" t="s">
        <v>1766</v>
      </c>
      <c r="L430" s="821"/>
      <c r="M430" s="1052"/>
      <c r="N430" s="560" t="s">
        <v>1760</v>
      </c>
      <c r="O430" s="871" t="s">
        <v>3106</v>
      </c>
      <c r="P430" s="696">
        <v>44562</v>
      </c>
      <c r="Q430" s="696">
        <v>44742</v>
      </c>
      <c r="R430" s="524" t="s">
        <v>3107</v>
      </c>
      <c r="S430" s="693" t="s">
        <v>3108</v>
      </c>
    </row>
    <row r="431" spans="1:19" ht="63.75" x14ac:dyDescent="0.25">
      <c r="A431" s="912"/>
      <c r="B431" s="871"/>
      <c r="C431" s="871"/>
      <c r="D431" s="698" t="s">
        <v>3109</v>
      </c>
      <c r="E431" s="698" t="s">
        <v>3110</v>
      </c>
      <c r="F431" s="698" t="s">
        <v>3111</v>
      </c>
      <c r="G431" s="871"/>
      <c r="H431" s="911"/>
      <c r="I431" s="911"/>
      <c r="J431" s="911"/>
      <c r="K431" s="692" t="s">
        <v>1768</v>
      </c>
      <c r="L431" s="821"/>
      <c r="M431" s="1052"/>
      <c r="N431" s="1056" t="s">
        <v>1764</v>
      </c>
      <c r="O431" s="871"/>
      <c r="P431" s="1057">
        <v>44197</v>
      </c>
      <c r="Q431" s="1057">
        <v>44742</v>
      </c>
      <c r="R431" s="913" t="s">
        <v>3112</v>
      </c>
      <c r="S431" s="1054" t="s">
        <v>3113</v>
      </c>
    </row>
    <row r="432" spans="1:19" ht="38.25" x14ac:dyDescent="0.25">
      <c r="A432" s="912"/>
      <c r="B432" s="871"/>
      <c r="C432" s="871"/>
      <c r="D432" s="698" t="s">
        <v>3114</v>
      </c>
      <c r="E432" s="698" t="s">
        <v>3115</v>
      </c>
      <c r="F432" s="698" t="s">
        <v>3116</v>
      </c>
      <c r="G432" s="871"/>
      <c r="H432" s="911"/>
      <c r="I432" s="911"/>
      <c r="J432" s="911"/>
      <c r="K432" s="563" t="s">
        <v>1770</v>
      </c>
      <c r="L432" s="821"/>
      <c r="M432" s="1052"/>
      <c r="N432" s="1056"/>
      <c r="O432" s="871"/>
      <c r="P432" s="1057"/>
      <c r="Q432" s="1057"/>
      <c r="R432" s="913"/>
      <c r="S432" s="1054"/>
    </row>
    <row r="433" spans="1:19" ht="89.25" x14ac:dyDescent="0.25">
      <c r="A433" s="830" t="s">
        <v>1772</v>
      </c>
      <c r="B433" s="830" t="s">
        <v>3117</v>
      </c>
      <c r="C433" s="830" t="s">
        <v>3118</v>
      </c>
      <c r="D433" s="698" t="s">
        <v>3119</v>
      </c>
      <c r="E433" s="698" t="s">
        <v>3120</v>
      </c>
      <c r="F433" s="695"/>
      <c r="G433" s="871" t="s">
        <v>3099</v>
      </c>
      <c r="H433" s="821" t="s">
        <v>2749</v>
      </c>
      <c r="I433" s="821" t="s">
        <v>2647</v>
      </c>
      <c r="J433" s="821" t="s">
        <v>3063</v>
      </c>
      <c r="K433" s="692" t="s">
        <v>1773</v>
      </c>
      <c r="L433" s="821" t="s">
        <v>3064</v>
      </c>
      <c r="M433" s="1052" t="s">
        <v>2331</v>
      </c>
      <c r="N433" s="553" t="s">
        <v>1775</v>
      </c>
      <c r="O433" s="830" t="s">
        <v>3125</v>
      </c>
      <c r="P433" s="696">
        <v>44562</v>
      </c>
      <c r="Q433" s="696">
        <v>44742</v>
      </c>
      <c r="R433" s="699" t="s">
        <v>3897</v>
      </c>
      <c r="S433" s="700" t="s">
        <v>3898</v>
      </c>
    </row>
    <row r="434" spans="1:19" ht="89.25" x14ac:dyDescent="0.25">
      <c r="A434" s="830"/>
      <c r="B434" s="830"/>
      <c r="C434" s="830"/>
      <c r="D434" s="698" t="s">
        <v>3121</v>
      </c>
      <c r="E434" s="698" t="s">
        <v>3122</v>
      </c>
      <c r="F434" s="698" t="s">
        <v>3123</v>
      </c>
      <c r="G434" s="871"/>
      <c r="H434" s="821"/>
      <c r="I434" s="821"/>
      <c r="J434" s="821"/>
      <c r="K434" s="692" t="s">
        <v>1777</v>
      </c>
      <c r="L434" s="821"/>
      <c r="M434" s="1052"/>
      <c r="N434" s="510" t="s">
        <v>1778</v>
      </c>
      <c r="O434" s="830"/>
      <c r="P434" s="696">
        <v>44562</v>
      </c>
      <c r="Q434" s="696">
        <v>44742</v>
      </c>
      <c r="R434" s="699" t="s">
        <v>3126</v>
      </c>
      <c r="S434" s="700" t="s">
        <v>3127</v>
      </c>
    </row>
    <row r="435" spans="1:19" ht="63.75" x14ac:dyDescent="0.25">
      <c r="A435" s="830"/>
      <c r="B435" s="830"/>
      <c r="C435" s="830"/>
      <c r="D435" s="698" t="s">
        <v>3124</v>
      </c>
      <c r="E435" s="698" t="s">
        <v>3123</v>
      </c>
      <c r="F435" s="695"/>
      <c r="G435" s="871"/>
      <c r="H435" s="821"/>
      <c r="I435" s="821"/>
      <c r="J435" s="821"/>
      <c r="K435" s="694" t="s">
        <v>1780</v>
      </c>
      <c r="L435" s="821"/>
      <c r="M435" s="1052"/>
      <c r="N435" s="635"/>
      <c r="O435" s="510"/>
      <c r="P435" s="696"/>
      <c r="Q435" s="696"/>
      <c r="R435" s="699"/>
      <c r="S435" s="700"/>
    </row>
    <row r="436" spans="1:19" ht="38.25" x14ac:dyDescent="0.25">
      <c r="A436" s="830"/>
      <c r="B436" s="830"/>
      <c r="C436" s="830"/>
      <c r="D436" s="698"/>
      <c r="E436" s="698"/>
      <c r="F436" s="695"/>
      <c r="G436" s="553"/>
      <c r="H436" s="821"/>
      <c r="I436" s="821"/>
      <c r="J436" s="821"/>
      <c r="K436" s="694" t="s">
        <v>1782</v>
      </c>
      <c r="L436" s="821"/>
      <c r="M436" s="1052"/>
      <c r="N436" s="560"/>
      <c r="O436" s="553"/>
      <c r="P436" s="696"/>
      <c r="Q436" s="696"/>
      <c r="R436" s="699"/>
      <c r="S436" s="693"/>
    </row>
    <row r="437" spans="1:19" ht="89.25" x14ac:dyDescent="0.25">
      <c r="A437" s="871" t="s">
        <v>1784</v>
      </c>
      <c r="B437" s="871" t="s">
        <v>3128</v>
      </c>
      <c r="C437" s="871" t="s">
        <v>3129</v>
      </c>
      <c r="D437" s="698" t="s">
        <v>3130</v>
      </c>
      <c r="E437" s="871" t="s">
        <v>3131</v>
      </c>
      <c r="F437" s="695"/>
      <c r="G437" s="871" t="s">
        <v>3099</v>
      </c>
      <c r="H437" s="911" t="s">
        <v>3100</v>
      </c>
      <c r="I437" s="911" t="s">
        <v>2647</v>
      </c>
      <c r="J437" s="911" t="s">
        <v>3101</v>
      </c>
      <c r="K437" s="1053" t="s">
        <v>1785</v>
      </c>
      <c r="L437" s="861" t="s">
        <v>3102</v>
      </c>
      <c r="M437" s="1052" t="s">
        <v>2331</v>
      </c>
      <c r="N437" s="698" t="s">
        <v>1787</v>
      </c>
      <c r="O437" s="830" t="s">
        <v>3133</v>
      </c>
      <c r="P437" s="696">
        <v>44409</v>
      </c>
      <c r="Q437" s="696">
        <v>44560</v>
      </c>
      <c r="R437" s="699" t="s">
        <v>3897</v>
      </c>
      <c r="S437" s="700" t="s">
        <v>3898</v>
      </c>
    </row>
    <row r="438" spans="1:19" ht="165.75" x14ac:dyDescent="0.25">
      <c r="A438" s="871"/>
      <c r="B438" s="871"/>
      <c r="C438" s="871"/>
      <c r="D438" s="698" t="s">
        <v>3132</v>
      </c>
      <c r="E438" s="871"/>
      <c r="F438" s="695"/>
      <c r="G438" s="871"/>
      <c r="H438" s="911"/>
      <c r="I438" s="911"/>
      <c r="J438" s="911"/>
      <c r="K438" s="1053"/>
      <c r="L438" s="861"/>
      <c r="M438" s="1052"/>
      <c r="N438" s="698" t="s">
        <v>1791</v>
      </c>
      <c r="O438" s="830"/>
      <c r="P438" s="696">
        <v>44409</v>
      </c>
      <c r="Q438" s="696">
        <v>44742</v>
      </c>
      <c r="R438" s="699" t="s">
        <v>3134</v>
      </c>
      <c r="S438" s="700" t="s">
        <v>3135</v>
      </c>
    </row>
    <row r="439" spans="1:19" ht="25.5" x14ac:dyDescent="0.25">
      <c r="A439" s="871"/>
      <c r="B439" s="871"/>
      <c r="C439" s="871"/>
      <c r="D439" s="1055" t="s">
        <v>3136</v>
      </c>
      <c r="E439" s="871"/>
      <c r="F439" s="864"/>
      <c r="G439" s="871"/>
      <c r="H439" s="911"/>
      <c r="I439" s="911"/>
      <c r="J439" s="911"/>
      <c r="K439" s="692" t="s">
        <v>1789</v>
      </c>
      <c r="L439" s="861"/>
      <c r="M439" s="1052"/>
      <c r="N439" s="560"/>
      <c r="O439" s="510"/>
      <c r="P439" s="696"/>
      <c r="Q439" s="696"/>
      <c r="R439" s="524"/>
      <c r="S439" s="693"/>
    </row>
    <row r="440" spans="1:19" ht="25.5" x14ac:dyDescent="0.25">
      <c r="A440" s="871"/>
      <c r="B440" s="871"/>
      <c r="C440" s="871"/>
      <c r="D440" s="1055"/>
      <c r="E440" s="871"/>
      <c r="F440" s="864"/>
      <c r="G440" s="871"/>
      <c r="H440" s="911"/>
      <c r="I440" s="911"/>
      <c r="J440" s="911"/>
      <c r="K440" s="692" t="s">
        <v>1793</v>
      </c>
      <c r="L440" s="861"/>
      <c r="M440" s="1052"/>
      <c r="N440" s="560"/>
      <c r="O440" s="510"/>
      <c r="P440" s="696"/>
      <c r="Q440" s="696"/>
      <c r="R440" s="524"/>
      <c r="S440" s="693"/>
    </row>
    <row r="441" spans="1:19" ht="114.75" x14ac:dyDescent="0.25">
      <c r="A441" s="871" t="s">
        <v>1795</v>
      </c>
      <c r="B441" s="871" t="s">
        <v>3137</v>
      </c>
      <c r="C441" s="871" t="s">
        <v>3138</v>
      </c>
      <c r="D441" s="698" t="s">
        <v>3139</v>
      </c>
      <c r="E441" s="560" t="s">
        <v>3140</v>
      </c>
      <c r="F441" s="697"/>
      <c r="G441" s="871" t="s">
        <v>3141</v>
      </c>
      <c r="H441" s="911" t="s">
        <v>3100</v>
      </c>
      <c r="I441" s="911" t="s">
        <v>2647</v>
      </c>
      <c r="J441" s="911" t="s">
        <v>3101</v>
      </c>
      <c r="K441" s="701" t="s">
        <v>1796</v>
      </c>
      <c r="L441" s="821" t="s">
        <v>3142</v>
      </c>
      <c r="M441" s="1052" t="s">
        <v>2331</v>
      </c>
      <c r="N441" s="560" t="s">
        <v>1798</v>
      </c>
      <c r="O441" s="871" t="s">
        <v>3138</v>
      </c>
      <c r="P441" s="696">
        <v>44409</v>
      </c>
      <c r="Q441" s="696">
        <v>44742</v>
      </c>
      <c r="R441" s="524" t="s">
        <v>3143</v>
      </c>
      <c r="S441" s="693" t="s">
        <v>3144</v>
      </c>
    </row>
    <row r="442" spans="1:19" ht="76.5" x14ac:dyDescent="0.25">
      <c r="A442" s="871"/>
      <c r="B442" s="871"/>
      <c r="C442" s="871"/>
      <c r="D442" s="698" t="s">
        <v>3145</v>
      </c>
      <c r="E442" s="697"/>
      <c r="F442" s="697"/>
      <c r="G442" s="871"/>
      <c r="H442" s="911"/>
      <c r="I442" s="911"/>
      <c r="J442" s="911"/>
      <c r="K442" s="701"/>
      <c r="L442" s="821"/>
      <c r="M442" s="1052"/>
      <c r="N442" s="560" t="s">
        <v>1803</v>
      </c>
      <c r="O442" s="871"/>
      <c r="P442" s="696">
        <v>44409</v>
      </c>
      <c r="Q442" s="696">
        <v>44742</v>
      </c>
      <c r="R442" s="524" t="s">
        <v>3146</v>
      </c>
      <c r="S442" s="693" t="s">
        <v>3147</v>
      </c>
    </row>
    <row r="443" spans="1:19" ht="63.75" x14ac:dyDescent="0.25">
      <c r="A443" s="871"/>
      <c r="B443" s="871"/>
      <c r="C443" s="871"/>
      <c r="D443" s="560" t="s">
        <v>3148</v>
      </c>
      <c r="E443" s="560" t="s">
        <v>3149</v>
      </c>
      <c r="F443" s="560" t="s">
        <v>3123</v>
      </c>
      <c r="G443" s="871"/>
      <c r="H443" s="911"/>
      <c r="I443" s="911"/>
      <c r="J443" s="911"/>
      <c r="K443" s="1053" t="s">
        <v>1801</v>
      </c>
      <c r="L443" s="821"/>
      <c r="M443" s="1052"/>
      <c r="N443" s="1056" t="s">
        <v>1807</v>
      </c>
      <c r="O443" s="871"/>
      <c r="P443" s="995">
        <v>44409</v>
      </c>
      <c r="Q443" s="995">
        <v>44742</v>
      </c>
      <c r="R443" s="913" t="s">
        <v>3150</v>
      </c>
      <c r="S443" s="1054" t="s">
        <v>3151</v>
      </c>
    </row>
    <row r="444" spans="1:19" x14ac:dyDescent="0.25">
      <c r="A444" s="871"/>
      <c r="B444" s="871"/>
      <c r="C444" s="871"/>
      <c r="D444" s="1056" t="s">
        <v>3152</v>
      </c>
      <c r="E444" s="1056" t="s">
        <v>3153</v>
      </c>
      <c r="F444" s="1056" t="s">
        <v>3154</v>
      </c>
      <c r="G444" s="871"/>
      <c r="H444" s="911"/>
      <c r="I444" s="911"/>
      <c r="J444" s="911"/>
      <c r="K444" s="1053"/>
      <c r="L444" s="821"/>
      <c r="M444" s="1052"/>
      <c r="N444" s="1056"/>
      <c r="O444" s="871"/>
      <c r="P444" s="995"/>
      <c r="Q444" s="995"/>
      <c r="R444" s="913"/>
      <c r="S444" s="1054"/>
    </row>
    <row r="445" spans="1:19" ht="89.25" x14ac:dyDescent="0.25">
      <c r="A445" s="871"/>
      <c r="B445" s="871"/>
      <c r="C445" s="871"/>
      <c r="D445" s="1056"/>
      <c r="E445" s="1056"/>
      <c r="F445" s="1056"/>
      <c r="G445" s="871"/>
      <c r="H445" s="911"/>
      <c r="I445" s="911"/>
      <c r="J445" s="911"/>
      <c r="K445" s="692" t="s">
        <v>1805</v>
      </c>
      <c r="L445" s="821"/>
      <c r="M445" s="1052"/>
      <c r="N445" s="560" t="s">
        <v>3155</v>
      </c>
      <c r="O445" s="871"/>
      <c r="P445" s="696">
        <v>44409</v>
      </c>
      <c r="Q445" s="696">
        <v>44742</v>
      </c>
      <c r="R445" s="524" t="s">
        <v>3156</v>
      </c>
      <c r="S445" s="693" t="s">
        <v>3156</v>
      </c>
    </row>
    <row r="446" spans="1:19" ht="102" x14ac:dyDescent="0.25">
      <c r="A446" s="871" t="s">
        <v>1810</v>
      </c>
      <c r="B446" s="871" t="s">
        <v>3157</v>
      </c>
      <c r="C446" s="871" t="s">
        <v>3158</v>
      </c>
      <c r="D446" s="698" t="s">
        <v>3159</v>
      </c>
      <c r="E446" s="560" t="s">
        <v>3160</v>
      </c>
      <c r="F446" s="697"/>
      <c r="G446" s="871" t="s">
        <v>3161</v>
      </c>
      <c r="H446" s="911" t="s">
        <v>3100</v>
      </c>
      <c r="I446" s="911" t="s">
        <v>2647</v>
      </c>
      <c r="J446" s="911" t="s">
        <v>3101</v>
      </c>
      <c r="K446" s="692" t="s">
        <v>1811</v>
      </c>
      <c r="L446" s="821" t="s">
        <v>3162</v>
      </c>
      <c r="M446" s="1052" t="s">
        <v>2331</v>
      </c>
      <c r="N446" s="560" t="s">
        <v>1813</v>
      </c>
      <c r="O446" s="871" t="s">
        <v>3158</v>
      </c>
      <c r="P446" s="696">
        <v>44409</v>
      </c>
      <c r="Q446" s="696">
        <v>44742</v>
      </c>
      <c r="R446" s="699" t="s">
        <v>3163</v>
      </c>
      <c r="S446" s="700" t="s">
        <v>3164</v>
      </c>
    </row>
    <row r="447" spans="1:19" ht="114.75" x14ac:dyDescent="0.25">
      <c r="A447" s="871"/>
      <c r="B447" s="871"/>
      <c r="C447" s="871"/>
      <c r="D447" s="560" t="s">
        <v>3165</v>
      </c>
      <c r="E447" s="698" t="s">
        <v>3166</v>
      </c>
      <c r="F447" s="697"/>
      <c r="G447" s="871"/>
      <c r="H447" s="911"/>
      <c r="I447" s="911"/>
      <c r="J447" s="911"/>
      <c r="K447" s="692" t="s">
        <v>1815</v>
      </c>
      <c r="L447" s="821"/>
      <c r="M447" s="1052"/>
      <c r="N447" s="560" t="s">
        <v>1817</v>
      </c>
      <c r="O447" s="871"/>
      <c r="P447" s="696">
        <v>44409</v>
      </c>
      <c r="Q447" s="696">
        <v>44742</v>
      </c>
      <c r="R447" s="699" t="s">
        <v>3899</v>
      </c>
      <c r="S447" s="700" t="s">
        <v>3900</v>
      </c>
    </row>
    <row r="448" spans="1:19" ht="89.25" x14ac:dyDescent="0.25">
      <c r="A448" s="1056" t="s">
        <v>1819</v>
      </c>
      <c r="B448" s="1056" t="s">
        <v>3167</v>
      </c>
      <c r="C448" s="1056" t="s">
        <v>3168</v>
      </c>
      <c r="D448" s="698" t="s">
        <v>3169</v>
      </c>
      <c r="E448" s="698" t="s">
        <v>3170</v>
      </c>
      <c r="F448" s="698"/>
      <c r="G448" s="1056" t="s">
        <v>3171</v>
      </c>
      <c r="H448" s="911" t="s">
        <v>3100</v>
      </c>
      <c r="I448" s="911" t="s">
        <v>2647</v>
      </c>
      <c r="J448" s="911" t="s">
        <v>3101</v>
      </c>
      <c r="K448" s="692"/>
      <c r="L448" s="821" t="s">
        <v>3162</v>
      </c>
      <c r="M448" s="1052" t="s">
        <v>2331</v>
      </c>
      <c r="N448" s="560" t="s">
        <v>1822</v>
      </c>
      <c r="O448" s="913" t="s">
        <v>3168</v>
      </c>
      <c r="P448" s="696">
        <v>44409</v>
      </c>
      <c r="Q448" s="696">
        <v>44742</v>
      </c>
      <c r="R448" s="524" t="s">
        <v>3172</v>
      </c>
      <c r="S448" s="693" t="s">
        <v>3173</v>
      </c>
    </row>
    <row r="449" spans="1:19" ht="76.5" x14ac:dyDescent="0.25">
      <c r="A449" s="1056"/>
      <c r="B449" s="1056"/>
      <c r="C449" s="1056"/>
      <c r="D449" s="698" t="s">
        <v>3174</v>
      </c>
      <c r="E449" s="698" t="s">
        <v>3175</v>
      </c>
      <c r="F449" s="698"/>
      <c r="G449" s="1056"/>
      <c r="H449" s="911"/>
      <c r="I449" s="911"/>
      <c r="J449" s="911"/>
      <c r="K449" s="692" t="s">
        <v>1820</v>
      </c>
      <c r="L449" s="821"/>
      <c r="M449" s="1052"/>
      <c r="N449" s="560" t="s">
        <v>1825</v>
      </c>
      <c r="O449" s="913"/>
      <c r="P449" s="696">
        <v>44409</v>
      </c>
      <c r="Q449" s="696">
        <v>44742</v>
      </c>
      <c r="R449" s="524" t="s">
        <v>3901</v>
      </c>
      <c r="S449" s="693" t="s">
        <v>3902</v>
      </c>
    </row>
    <row r="450" spans="1:19" ht="76.5" x14ac:dyDescent="0.25">
      <c r="A450" s="1056"/>
      <c r="B450" s="1056"/>
      <c r="C450" s="1056"/>
      <c r="D450" s="698"/>
      <c r="E450" s="698"/>
      <c r="F450" s="698"/>
      <c r="G450" s="1056"/>
      <c r="H450" s="911"/>
      <c r="I450" s="911"/>
      <c r="J450" s="911"/>
      <c r="K450" s="692" t="s">
        <v>1823</v>
      </c>
      <c r="L450" s="821"/>
      <c r="M450" s="1052"/>
      <c r="N450" s="560"/>
      <c r="O450" s="523"/>
      <c r="P450" s="696"/>
      <c r="Q450" s="696"/>
      <c r="R450" s="524"/>
      <c r="S450" s="693"/>
    </row>
    <row r="451" spans="1:19" ht="72" customHeight="1" x14ac:dyDescent="0.25">
      <c r="A451" s="1056"/>
      <c r="B451" s="1056"/>
      <c r="C451" s="1056"/>
      <c r="D451" s="698" t="s">
        <v>3176</v>
      </c>
      <c r="E451" s="698" t="s">
        <v>3177</v>
      </c>
      <c r="F451" s="697"/>
      <c r="G451" s="1056"/>
      <c r="H451" s="911"/>
      <c r="I451" s="911"/>
      <c r="J451" s="911"/>
      <c r="K451" s="692" t="s">
        <v>1827</v>
      </c>
      <c r="L451" s="821"/>
      <c r="M451" s="1052"/>
      <c r="N451" s="635"/>
      <c r="O451" s="523"/>
      <c r="P451" s="696"/>
      <c r="Q451" s="696"/>
      <c r="R451" s="524"/>
      <c r="S451" s="693"/>
    </row>
    <row r="452" spans="1:19" ht="50.25" customHeight="1" x14ac:dyDescent="0.25">
      <c r="A452" s="913" t="s">
        <v>1829</v>
      </c>
      <c r="B452" s="913" t="s">
        <v>3178</v>
      </c>
      <c r="C452" s="913" t="s">
        <v>3168</v>
      </c>
      <c r="D452" s="1055" t="s">
        <v>3179</v>
      </c>
      <c r="E452" s="1055" t="s">
        <v>3180</v>
      </c>
      <c r="F452" s="698"/>
      <c r="G452" s="1055" t="s">
        <v>3181</v>
      </c>
      <c r="H452" s="861" t="s">
        <v>3100</v>
      </c>
      <c r="I452" s="861" t="s">
        <v>2647</v>
      </c>
      <c r="J452" s="861" t="s">
        <v>3101</v>
      </c>
      <c r="K452" s="692" t="s">
        <v>1830</v>
      </c>
      <c r="L452" s="861" t="s">
        <v>3162</v>
      </c>
      <c r="M452" s="821" t="s">
        <v>2602</v>
      </c>
      <c r="N452" s="517"/>
      <c r="O452" s="517"/>
      <c r="P452" s="517"/>
      <c r="Q452" s="517"/>
      <c r="R452" s="533"/>
      <c r="S452" s="522"/>
    </row>
    <row r="453" spans="1:19" ht="77.25" customHeight="1" x14ac:dyDescent="0.25">
      <c r="A453" s="913"/>
      <c r="B453" s="913"/>
      <c r="C453" s="913"/>
      <c r="D453" s="1055"/>
      <c r="E453" s="1055"/>
      <c r="F453" s="698"/>
      <c r="G453" s="1055"/>
      <c r="H453" s="861"/>
      <c r="I453" s="861"/>
      <c r="J453" s="861"/>
      <c r="K453" s="692" t="s">
        <v>1834</v>
      </c>
      <c r="L453" s="861"/>
      <c r="M453" s="821"/>
      <c r="N453" s="560"/>
      <c r="O453" s="560"/>
      <c r="P453" s="696"/>
      <c r="Q453" s="696"/>
      <c r="R453" s="524"/>
      <c r="S453" s="693"/>
    </row>
    <row r="454" spans="1:19" ht="205.5" customHeight="1" x14ac:dyDescent="0.25">
      <c r="A454" s="913"/>
      <c r="B454" s="913"/>
      <c r="C454" s="913"/>
      <c r="D454" s="698" t="s">
        <v>3182</v>
      </c>
      <c r="E454" s="698" t="s">
        <v>3183</v>
      </c>
      <c r="F454" s="698"/>
      <c r="G454" s="1055"/>
      <c r="H454" s="861"/>
      <c r="I454" s="861"/>
      <c r="J454" s="861"/>
      <c r="K454" s="692"/>
      <c r="L454" s="861"/>
      <c r="M454" s="821"/>
      <c r="N454" s="698" t="s">
        <v>1832</v>
      </c>
      <c r="O454" s="698" t="s">
        <v>3168</v>
      </c>
      <c r="P454" s="696">
        <v>44409</v>
      </c>
      <c r="Q454" s="696">
        <v>44742</v>
      </c>
      <c r="R454" s="699" t="s">
        <v>3184</v>
      </c>
      <c r="S454" s="700" t="s">
        <v>3184</v>
      </c>
    </row>
    <row r="455" spans="1:19" ht="76.5" x14ac:dyDescent="0.25">
      <c r="A455" s="1056" t="s">
        <v>1836</v>
      </c>
      <c r="B455" s="1056" t="s">
        <v>3185</v>
      </c>
      <c r="C455" s="1056" t="s">
        <v>3186</v>
      </c>
      <c r="D455" s="560" t="s">
        <v>3187</v>
      </c>
      <c r="E455" s="523"/>
      <c r="F455" s="1058"/>
      <c r="G455" s="1056" t="s">
        <v>3188</v>
      </c>
      <c r="H455" s="911" t="s">
        <v>3100</v>
      </c>
      <c r="I455" s="911" t="s">
        <v>2647</v>
      </c>
      <c r="J455" s="911" t="s">
        <v>3101</v>
      </c>
      <c r="K455" s="352" t="s">
        <v>1837</v>
      </c>
      <c r="L455" s="861" t="s">
        <v>3162</v>
      </c>
      <c r="M455" s="821" t="s">
        <v>2602</v>
      </c>
      <c r="N455" s="698" t="s">
        <v>1839</v>
      </c>
      <c r="O455" s="698" t="s">
        <v>3189</v>
      </c>
      <c r="P455" s="696">
        <v>44409</v>
      </c>
      <c r="Q455" s="696">
        <v>44742</v>
      </c>
      <c r="R455" s="699" t="s">
        <v>3190</v>
      </c>
      <c r="S455" s="700" t="s">
        <v>3191</v>
      </c>
    </row>
    <row r="456" spans="1:19" ht="76.5" x14ac:dyDescent="0.25">
      <c r="A456" s="1056"/>
      <c r="B456" s="1056"/>
      <c r="C456" s="1056"/>
      <c r="D456" s="560" t="s">
        <v>3192</v>
      </c>
      <c r="E456" s="523" t="s">
        <v>3193</v>
      </c>
      <c r="F456" s="1058"/>
      <c r="G456" s="1056"/>
      <c r="H456" s="911"/>
      <c r="I456" s="911"/>
      <c r="J456" s="911"/>
      <c r="K456" s="694" t="s">
        <v>1842</v>
      </c>
      <c r="L456" s="861"/>
      <c r="M456" s="821"/>
      <c r="N456" s="560" t="s">
        <v>1844</v>
      </c>
      <c r="O456" s="698" t="s">
        <v>3194</v>
      </c>
      <c r="P456" s="696">
        <v>44409</v>
      </c>
      <c r="Q456" s="696">
        <v>44742</v>
      </c>
      <c r="R456" s="524" t="s">
        <v>3195</v>
      </c>
      <c r="S456" s="693" t="s">
        <v>3196</v>
      </c>
    </row>
    <row r="457" spans="1:19" ht="63.75" x14ac:dyDescent="0.25">
      <c r="A457" s="1056"/>
      <c r="B457" s="1056" t="s">
        <v>3197</v>
      </c>
      <c r="C457" s="1056"/>
      <c r="D457" s="1056" t="s">
        <v>3198</v>
      </c>
      <c r="E457" s="1056"/>
      <c r="F457" s="1058"/>
      <c r="G457" s="1056"/>
      <c r="H457" s="911"/>
      <c r="I457" s="911"/>
      <c r="J457" s="911"/>
      <c r="K457" s="694" t="s">
        <v>1846</v>
      </c>
      <c r="L457" s="861"/>
      <c r="M457" s="821"/>
      <c r="N457" s="560" t="s">
        <v>1848</v>
      </c>
      <c r="O457" s="560" t="s">
        <v>3199</v>
      </c>
      <c r="P457" s="696">
        <v>44409</v>
      </c>
      <c r="Q457" s="696">
        <v>44742</v>
      </c>
      <c r="R457" s="524" t="s">
        <v>3200</v>
      </c>
      <c r="S457" s="693" t="s">
        <v>3201</v>
      </c>
    </row>
    <row r="458" spans="1:19" ht="51" x14ac:dyDescent="0.25">
      <c r="A458" s="1056"/>
      <c r="B458" s="1056"/>
      <c r="C458" s="1056"/>
      <c r="D458" s="1056"/>
      <c r="E458" s="1056"/>
      <c r="F458" s="1058"/>
      <c r="G458" s="1056"/>
      <c r="H458" s="911"/>
      <c r="I458" s="911"/>
      <c r="J458" s="911"/>
      <c r="K458" s="694" t="s">
        <v>1852</v>
      </c>
      <c r="L458" s="861"/>
      <c r="M458" s="821"/>
      <c r="N458" s="560"/>
      <c r="O458" s="553"/>
      <c r="P458" s="696"/>
      <c r="Q458" s="696"/>
      <c r="R458" s="524"/>
      <c r="S458" s="693"/>
    </row>
    <row r="461" spans="1:19" ht="32.25" customHeight="1" x14ac:dyDescent="0.25">
      <c r="A461" s="1042" t="s">
        <v>3202</v>
      </c>
      <c r="B461" s="1042"/>
      <c r="C461" s="1042"/>
      <c r="D461" s="1042"/>
      <c r="E461" s="1042"/>
      <c r="F461" s="1042" t="s">
        <v>3903</v>
      </c>
      <c r="G461" s="1042"/>
      <c r="H461" s="1042"/>
      <c r="I461" s="1042"/>
      <c r="J461" s="1042"/>
      <c r="K461" s="1042"/>
      <c r="L461" s="1042"/>
      <c r="M461" s="1042"/>
      <c r="N461" s="1042"/>
      <c r="O461" s="1042"/>
      <c r="P461" s="1042"/>
      <c r="Q461" s="1042"/>
      <c r="R461" s="1042"/>
      <c r="S461" s="1042"/>
    </row>
    <row r="462" spans="1:19" ht="64.5" customHeight="1" x14ac:dyDescent="0.25">
      <c r="A462" s="830" t="s">
        <v>1567</v>
      </c>
      <c r="B462" s="830" t="s">
        <v>3203</v>
      </c>
      <c r="C462" s="830" t="s">
        <v>3904</v>
      </c>
      <c r="D462" s="830" t="s">
        <v>3204</v>
      </c>
      <c r="E462" s="830" t="s">
        <v>3205</v>
      </c>
      <c r="F462" s="842" t="s">
        <v>3206</v>
      </c>
      <c r="G462" s="830" t="s">
        <v>3207</v>
      </c>
      <c r="H462" s="861" t="s">
        <v>2327</v>
      </c>
      <c r="I462" s="861" t="s">
        <v>3208</v>
      </c>
      <c r="J462" s="861" t="s">
        <v>3209</v>
      </c>
      <c r="K462" s="869" t="s">
        <v>1568</v>
      </c>
      <c r="L462" s="861" t="s">
        <v>3210</v>
      </c>
      <c r="M462" s="861" t="s">
        <v>2331</v>
      </c>
      <c r="N462" s="842" t="s">
        <v>1570</v>
      </c>
      <c r="O462" s="842" t="s">
        <v>3211</v>
      </c>
      <c r="P462" s="863">
        <v>44377</v>
      </c>
      <c r="Q462" s="863">
        <v>44742</v>
      </c>
      <c r="R462" s="842" t="s">
        <v>3212</v>
      </c>
      <c r="S462" s="872">
        <v>1</v>
      </c>
    </row>
    <row r="463" spans="1:19" ht="64.5" customHeight="1" x14ac:dyDescent="0.25">
      <c r="A463" s="830"/>
      <c r="B463" s="830"/>
      <c r="C463" s="830"/>
      <c r="D463" s="830"/>
      <c r="E463" s="830"/>
      <c r="F463" s="844"/>
      <c r="G463" s="830"/>
      <c r="H463" s="861"/>
      <c r="I463" s="861"/>
      <c r="J463" s="861"/>
      <c r="K463" s="859"/>
      <c r="L463" s="861"/>
      <c r="M463" s="861"/>
      <c r="N463" s="843"/>
      <c r="O463" s="843"/>
      <c r="P463" s="843"/>
      <c r="Q463" s="914"/>
      <c r="R463" s="843"/>
      <c r="S463" s="886"/>
    </row>
    <row r="464" spans="1:19" ht="64.5" customHeight="1" x14ac:dyDescent="0.25">
      <c r="A464" s="830"/>
      <c r="B464" s="830"/>
      <c r="C464" s="830"/>
      <c r="D464" s="830"/>
      <c r="E464" s="830" t="s">
        <v>3213</v>
      </c>
      <c r="F464" s="842" t="s">
        <v>3214</v>
      </c>
      <c r="G464" s="830"/>
      <c r="H464" s="861"/>
      <c r="I464" s="861"/>
      <c r="J464" s="861"/>
      <c r="K464" s="859"/>
      <c r="L464" s="861"/>
      <c r="M464" s="861"/>
      <c r="N464" s="843"/>
      <c r="O464" s="843"/>
      <c r="P464" s="843"/>
      <c r="Q464" s="914"/>
      <c r="R464" s="843"/>
      <c r="S464" s="886"/>
    </row>
    <row r="465" spans="1:19" ht="64.5" customHeight="1" x14ac:dyDescent="0.25">
      <c r="A465" s="830"/>
      <c r="B465" s="830"/>
      <c r="C465" s="830"/>
      <c r="D465" s="830"/>
      <c r="E465" s="830"/>
      <c r="F465" s="844"/>
      <c r="G465" s="830"/>
      <c r="H465" s="861"/>
      <c r="I465" s="861"/>
      <c r="J465" s="861"/>
      <c r="K465" s="870"/>
      <c r="L465" s="861"/>
      <c r="M465" s="861"/>
      <c r="N465" s="830" t="s">
        <v>1575</v>
      </c>
      <c r="O465" s="830" t="s">
        <v>3905</v>
      </c>
      <c r="P465" s="863">
        <v>44377</v>
      </c>
      <c r="Q465" s="863">
        <v>44742</v>
      </c>
      <c r="R465" s="830" t="s">
        <v>3212</v>
      </c>
      <c r="S465" s="872">
        <v>1</v>
      </c>
    </row>
    <row r="466" spans="1:19" ht="33.75" customHeight="1" x14ac:dyDescent="0.25">
      <c r="A466" s="830"/>
      <c r="B466" s="830"/>
      <c r="C466" s="830"/>
      <c r="D466" s="842" t="s">
        <v>3215</v>
      </c>
      <c r="E466" s="842" t="s">
        <v>3216</v>
      </c>
      <c r="F466" s="842" t="s">
        <v>3214</v>
      </c>
      <c r="G466" s="830"/>
      <c r="H466" s="861"/>
      <c r="I466" s="861"/>
      <c r="J466" s="861"/>
      <c r="K466" s="869" t="s">
        <v>1573</v>
      </c>
      <c r="L466" s="861"/>
      <c r="M466" s="861"/>
      <c r="N466" s="830"/>
      <c r="O466" s="830"/>
      <c r="P466" s="843"/>
      <c r="Q466" s="914"/>
      <c r="R466" s="830"/>
      <c r="S466" s="886"/>
    </row>
    <row r="467" spans="1:19" ht="33.75" customHeight="1" x14ac:dyDescent="0.25">
      <c r="A467" s="830"/>
      <c r="B467" s="830"/>
      <c r="C467" s="830"/>
      <c r="D467" s="843"/>
      <c r="E467" s="844"/>
      <c r="F467" s="843"/>
      <c r="G467" s="830"/>
      <c r="H467" s="861"/>
      <c r="I467" s="861"/>
      <c r="J467" s="861"/>
      <c r="K467" s="870"/>
      <c r="L467" s="861"/>
      <c r="M467" s="861"/>
      <c r="N467" s="830"/>
      <c r="O467" s="830"/>
      <c r="P467" s="843"/>
      <c r="Q467" s="914"/>
      <c r="R467" s="830"/>
      <c r="S467" s="886"/>
    </row>
    <row r="468" spans="1:19" ht="102" x14ac:dyDescent="0.25">
      <c r="A468" s="830"/>
      <c r="B468" s="830"/>
      <c r="C468" s="830"/>
      <c r="D468" s="843"/>
      <c r="E468" s="842" t="s">
        <v>3217</v>
      </c>
      <c r="F468" s="843"/>
      <c r="G468" s="830"/>
      <c r="H468" s="861"/>
      <c r="I468" s="861"/>
      <c r="J468" s="861"/>
      <c r="K468" s="563" t="s">
        <v>3906</v>
      </c>
      <c r="L468" s="861"/>
      <c r="M468" s="861"/>
      <c r="N468" s="540" t="s">
        <v>3907</v>
      </c>
      <c r="O468" s="540" t="s">
        <v>3218</v>
      </c>
      <c r="P468" s="545">
        <v>44377</v>
      </c>
      <c r="Q468" s="545">
        <v>44742</v>
      </c>
      <c r="R468" s="702" t="s">
        <v>3219</v>
      </c>
      <c r="S468" s="516">
        <v>1</v>
      </c>
    </row>
    <row r="469" spans="1:19" ht="63" customHeight="1" x14ac:dyDescent="0.25">
      <c r="A469" s="830"/>
      <c r="B469" s="830"/>
      <c r="C469" s="830"/>
      <c r="D469" s="843"/>
      <c r="E469" s="843"/>
      <c r="F469" s="843"/>
      <c r="G469" s="830"/>
      <c r="H469" s="861"/>
      <c r="I469" s="861"/>
      <c r="J469" s="861"/>
      <c r="K469" s="563" t="s">
        <v>1580</v>
      </c>
      <c r="L469" s="861"/>
      <c r="M469" s="861"/>
      <c r="N469" s="540" t="s">
        <v>1582</v>
      </c>
      <c r="O469" s="540" t="s">
        <v>3908</v>
      </c>
      <c r="P469" s="545">
        <v>44377</v>
      </c>
      <c r="Q469" s="545">
        <v>44742</v>
      </c>
      <c r="R469" s="540" t="s">
        <v>3909</v>
      </c>
      <c r="S469" s="516">
        <v>1</v>
      </c>
    </row>
    <row r="470" spans="1:19" ht="42.75" customHeight="1" x14ac:dyDescent="0.25">
      <c r="A470" s="830"/>
      <c r="B470" s="830"/>
      <c r="C470" s="830"/>
      <c r="D470" s="843"/>
      <c r="E470" s="843"/>
      <c r="F470" s="843"/>
      <c r="G470" s="830"/>
      <c r="H470" s="861"/>
      <c r="I470" s="861"/>
      <c r="J470" s="861"/>
      <c r="K470" s="862" t="s">
        <v>1585</v>
      </c>
      <c r="L470" s="861"/>
      <c r="M470" s="861"/>
      <c r="N470" s="842" t="s">
        <v>1587</v>
      </c>
      <c r="O470" s="842" t="s">
        <v>3220</v>
      </c>
      <c r="P470" s="863">
        <v>44377</v>
      </c>
      <c r="Q470" s="863">
        <v>44742</v>
      </c>
      <c r="R470" s="842" t="s">
        <v>3221</v>
      </c>
      <c r="S470" s="872">
        <v>1</v>
      </c>
    </row>
    <row r="471" spans="1:19" ht="48.75" customHeight="1" x14ac:dyDescent="0.25">
      <c r="A471" s="830"/>
      <c r="B471" s="830"/>
      <c r="C471" s="830"/>
      <c r="D471" s="844"/>
      <c r="E471" s="844"/>
      <c r="F471" s="843"/>
      <c r="G471" s="830"/>
      <c r="H471" s="861"/>
      <c r="I471" s="861"/>
      <c r="J471" s="861"/>
      <c r="K471" s="862"/>
      <c r="L471" s="861"/>
      <c r="M471" s="861"/>
      <c r="N471" s="844"/>
      <c r="O471" s="844"/>
      <c r="P471" s="868"/>
      <c r="Q471" s="868"/>
      <c r="R471" s="844"/>
      <c r="S471" s="873"/>
    </row>
    <row r="472" spans="1:19" ht="51" x14ac:dyDescent="0.25">
      <c r="A472" s="830" t="s">
        <v>1567</v>
      </c>
      <c r="B472" s="830" t="s">
        <v>3203</v>
      </c>
      <c r="C472" s="830" t="s">
        <v>3222</v>
      </c>
      <c r="D472" s="540" t="s">
        <v>3223</v>
      </c>
      <c r="E472" s="540" t="s">
        <v>3224</v>
      </c>
      <c r="F472" s="843"/>
      <c r="G472" s="830" t="s">
        <v>3207</v>
      </c>
      <c r="H472" s="861" t="s">
        <v>2327</v>
      </c>
      <c r="I472" s="861" t="s">
        <v>3208</v>
      </c>
      <c r="J472" s="861" t="s">
        <v>3209</v>
      </c>
      <c r="K472" s="869" t="s">
        <v>3225</v>
      </c>
      <c r="L472" s="861" t="s">
        <v>3210</v>
      </c>
      <c r="M472" s="861" t="s">
        <v>2331</v>
      </c>
      <c r="N472" s="842" t="s">
        <v>2270</v>
      </c>
      <c r="O472" s="842" t="s">
        <v>3226</v>
      </c>
      <c r="P472" s="863">
        <v>44377</v>
      </c>
      <c r="Q472" s="863">
        <v>44742</v>
      </c>
      <c r="R472" s="842" t="s">
        <v>3227</v>
      </c>
      <c r="S472" s="872">
        <v>0.5</v>
      </c>
    </row>
    <row r="473" spans="1:19" ht="27" customHeight="1" x14ac:dyDescent="0.25">
      <c r="A473" s="830"/>
      <c r="B473" s="830"/>
      <c r="C473" s="830"/>
      <c r="D473" s="842" t="s">
        <v>3228</v>
      </c>
      <c r="E473" s="842" t="s">
        <v>3229</v>
      </c>
      <c r="F473" s="1016"/>
      <c r="G473" s="830"/>
      <c r="H473" s="861"/>
      <c r="I473" s="861"/>
      <c r="J473" s="861"/>
      <c r="K473" s="859"/>
      <c r="L473" s="861"/>
      <c r="M473" s="861"/>
      <c r="N473" s="843"/>
      <c r="O473" s="843"/>
      <c r="P473" s="914"/>
      <c r="Q473" s="914"/>
      <c r="R473" s="843"/>
      <c r="S473" s="886"/>
    </row>
    <row r="474" spans="1:19" ht="27" customHeight="1" x14ac:dyDescent="0.25">
      <c r="A474" s="830"/>
      <c r="B474" s="830"/>
      <c r="C474" s="830"/>
      <c r="D474" s="844"/>
      <c r="E474" s="844"/>
      <c r="F474" s="703"/>
      <c r="G474" s="1005"/>
      <c r="H474" s="861"/>
      <c r="I474" s="861"/>
      <c r="J474" s="861"/>
      <c r="K474" s="859"/>
      <c r="L474" s="861"/>
      <c r="M474" s="861"/>
      <c r="N474" s="843"/>
      <c r="O474" s="843"/>
      <c r="P474" s="914"/>
      <c r="Q474" s="914"/>
      <c r="R474" s="843"/>
      <c r="S474" s="886"/>
    </row>
    <row r="475" spans="1:19" ht="27" customHeight="1" x14ac:dyDescent="0.25">
      <c r="A475" s="830"/>
      <c r="B475" s="830"/>
      <c r="C475" s="830"/>
      <c r="D475" s="842" t="s">
        <v>3230</v>
      </c>
      <c r="E475" s="842" t="s">
        <v>3231</v>
      </c>
      <c r="F475" s="844"/>
      <c r="G475" s="830"/>
      <c r="H475" s="861"/>
      <c r="I475" s="861"/>
      <c r="J475" s="861"/>
      <c r="K475" s="870"/>
      <c r="L475" s="861"/>
      <c r="M475" s="861"/>
      <c r="N475" s="844"/>
      <c r="O475" s="844"/>
      <c r="P475" s="868"/>
      <c r="Q475" s="868"/>
      <c r="R475" s="844"/>
      <c r="S475" s="873"/>
    </row>
    <row r="476" spans="1:19" ht="81" customHeight="1" x14ac:dyDescent="0.25">
      <c r="A476" s="830"/>
      <c r="B476" s="830"/>
      <c r="C476" s="830"/>
      <c r="D476" s="844"/>
      <c r="E476" s="844"/>
      <c r="F476" s="844"/>
      <c r="G476" s="830"/>
      <c r="H476" s="861"/>
      <c r="I476" s="861"/>
      <c r="J476" s="861"/>
      <c r="K476" s="869" t="s">
        <v>3232</v>
      </c>
      <c r="L476" s="861"/>
      <c r="M476" s="861"/>
      <c r="N476" s="842" t="s">
        <v>1592</v>
      </c>
      <c r="O476" s="843" t="s">
        <v>3233</v>
      </c>
      <c r="P476" s="863">
        <v>44377</v>
      </c>
      <c r="Q476" s="863">
        <v>44742</v>
      </c>
      <c r="R476" s="842" t="s">
        <v>3234</v>
      </c>
      <c r="S476" s="872">
        <v>1</v>
      </c>
    </row>
    <row r="477" spans="1:19" ht="42.75" customHeight="1" x14ac:dyDescent="0.25">
      <c r="A477" s="830"/>
      <c r="B477" s="830"/>
      <c r="C477" s="830"/>
      <c r="D477" s="842" t="s">
        <v>3235</v>
      </c>
      <c r="E477" s="510" t="s">
        <v>3910</v>
      </c>
      <c r="F477" s="830"/>
      <c r="G477" s="830"/>
      <c r="H477" s="861"/>
      <c r="I477" s="861"/>
      <c r="J477" s="861"/>
      <c r="K477" s="870"/>
      <c r="L477" s="861"/>
      <c r="M477" s="861"/>
      <c r="N477" s="843"/>
      <c r="O477" s="843"/>
      <c r="P477" s="914"/>
      <c r="Q477" s="914"/>
      <c r="R477" s="843"/>
      <c r="S477" s="886"/>
    </row>
    <row r="478" spans="1:19" ht="63.75" x14ac:dyDescent="0.25">
      <c r="A478" s="830"/>
      <c r="B478" s="830"/>
      <c r="C478" s="830"/>
      <c r="D478" s="844"/>
      <c r="E478" s="540" t="s">
        <v>3236</v>
      </c>
      <c r="F478" s="830"/>
      <c r="G478" s="830"/>
      <c r="H478" s="861"/>
      <c r="I478" s="861"/>
      <c r="J478" s="861"/>
      <c r="K478" s="563" t="s">
        <v>1590</v>
      </c>
      <c r="L478" s="861"/>
      <c r="M478" s="861"/>
      <c r="N478" s="844"/>
      <c r="O478" s="844"/>
      <c r="P478" s="868"/>
      <c r="Q478" s="868"/>
      <c r="R478" s="844"/>
      <c r="S478" s="873"/>
    </row>
    <row r="479" spans="1:19" ht="89.25" x14ac:dyDescent="0.25">
      <c r="A479" s="830"/>
      <c r="B479" s="830"/>
      <c r="C479" s="830"/>
      <c r="D479" s="842" t="s">
        <v>2348</v>
      </c>
      <c r="E479" s="519" t="s">
        <v>3237</v>
      </c>
      <c r="F479" s="842" t="s">
        <v>3238</v>
      </c>
      <c r="G479" s="830"/>
      <c r="H479" s="861"/>
      <c r="I479" s="861"/>
      <c r="J479" s="861"/>
      <c r="K479" s="869" t="s">
        <v>1595</v>
      </c>
      <c r="L479" s="861"/>
      <c r="M479" s="861"/>
      <c r="N479" s="842" t="s">
        <v>1597</v>
      </c>
      <c r="O479" s="540" t="s">
        <v>3239</v>
      </c>
      <c r="P479" s="545">
        <v>44377</v>
      </c>
      <c r="Q479" s="545">
        <v>44742</v>
      </c>
      <c r="R479" s="540" t="s">
        <v>3240</v>
      </c>
      <c r="S479" s="516">
        <v>1</v>
      </c>
    </row>
    <row r="480" spans="1:19" x14ac:dyDescent="0.25">
      <c r="A480" s="830"/>
      <c r="B480" s="830"/>
      <c r="C480" s="830"/>
      <c r="D480" s="843"/>
      <c r="E480" s="843"/>
      <c r="F480" s="843"/>
      <c r="G480" s="830"/>
      <c r="H480" s="861"/>
      <c r="I480" s="861"/>
      <c r="J480" s="861"/>
      <c r="K480" s="859"/>
      <c r="L480" s="861"/>
      <c r="M480" s="861"/>
      <c r="N480" s="843"/>
      <c r="O480" s="842" t="s">
        <v>3241</v>
      </c>
      <c r="P480" s="1059">
        <v>44377</v>
      </c>
      <c r="Q480" s="863" t="s">
        <v>3242</v>
      </c>
      <c r="R480" s="842" t="s">
        <v>3911</v>
      </c>
      <c r="S480" s="872">
        <v>100</v>
      </c>
    </row>
    <row r="481" spans="1:19" ht="26.25" customHeight="1" x14ac:dyDescent="0.25">
      <c r="A481" s="830"/>
      <c r="B481" s="830"/>
      <c r="C481" s="830"/>
      <c r="D481" s="844"/>
      <c r="E481" s="844"/>
      <c r="F481" s="844"/>
      <c r="G481" s="830"/>
      <c r="H481" s="861"/>
      <c r="I481" s="861"/>
      <c r="J481" s="861"/>
      <c r="K481" s="859"/>
      <c r="L481" s="861"/>
      <c r="M481" s="861"/>
      <c r="N481" s="843"/>
      <c r="O481" s="844"/>
      <c r="P481" s="844"/>
      <c r="Q481" s="868"/>
      <c r="R481" s="844"/>
      <c r="S481" s="873"/>
    </row>
    <row r="482" spans="1:19" ht="26.25" customHeight="1" x14ac:dyDescent="0.25">
      <c r="A482" s="842" t="s">
        <v>1567</v>
      </c>
      <c r="B482" s="842" t="s">
        <v>3203</v>
      </c>
      <c r="C482" s="842" t="s">
        <v>3243</v>
      </c>
      <c r="D482" s="842" t="s">
        <v>3244</v>
      </c>
      <c r="E482" s="842" t="s">
        <v>3245</v>
      </c>
      <c r="F482" s="842" t="s">
        <v>3246</v>
      </c>
      <c r="G482" s="830" t="s">
        <v>3207</v>
      </c>
      <c r="H482" s="861" t="s">
        <v>2327</v>
      </c>
      <c r="I482" s="861" t="s">
        <v>3208</v>
      </c>
      <c r="J482" s="861" t="s">
        <v>3209</v>
      </c>
      <c r="K482" s="859"/>
      <c r="L482" s="861" t="s">
        <v>3210</v>
      </c>
      <c r="M482" s="861" t="s">
        <v>2331</v>
      </c>
      <c r="N482" s="843"/>
      <c r="O482" s="842" t="s">
        <v>3247</v>
      </c>
      <c r="P482" s="863">
        <v>44377</v>
      </c>
      <c r="Q482" s="863">
        <v>44742</v>
      </c>
      <c r="R482" s="842" t="s">
        <v>3912</v>
      </c>
      <c r="S482" s="872">
        <v>50</v>
      </c>
    </row>
    <row r="483" spans="1:19" ht="12.75" customHeight="1" x14ac:dyDescent="0.25">
      <c r="A483" s="843"/>
      <c r="B483" s="843"/>
      <c r="C483" s="843"/>
      <c r="D483" s="843"/>
      <c r="E483" s="843"/>
      <c r="F483" s="843"/>
      <c r="G483" s="830"/>
      <c r="H483" s="861"/>
      <c r="I483" s="861"/>
      <c r="J483" s="861"/>
      <c r="K483" s="859"/>
      <c r="L483" s="861"/>
      <c r="M483" s="861"/>
      <c r="N483" s="843"/>
      <c r="O483" s="844"/>
      <c r="P483" s="868"/>
      <c r="Q483" s="868"/>
      <c r="R483" s="844"/>
      <c r="S483" s="873"/>
    </row>
    <row r="484" spans="1:19" ht="153" x14ac:dyDescent="0.25">
      <c r="A484" s="843"/>
      <c r="B484" s="843"/>
      <c r="C484" s="843"/>
      <c r="D484" s="844"/>
      <c r="E484" s="844"/>
      <c r="F484" s="844"/>
      <c r="G484" s="830"/>
      <c r="H484" s="861"/>
      <c r="I484" s="861"/>
      <c r="J484" s="861"/>
      <c r="K484" s="870"/>
      <c r="L484" s="861"/>
      <c r="M484" s="861"/>
      <c r="N484" s="844"/>
      <c r="O484" s="548" t="s">
        <v>3248</v>
      </c>
      <c r="P484" s="550">
        <v>44377</v>
      </c>
      <c r="Q484" s="550">
        <v>44772</v>
      </c>
      <c r="R484" s="548" t="s">
        <v>3249</v>
      </c>
      <c r="S484" s="678">
        <v>50</v>
      </c>
    </row>
    <row r="485" spans="1:19" ht="38.25" x14ac:dyDescent="0.25">
      <c r="A485" s="843"/>
      <c r="B485" s="843"/>
      <c r="C485" s="843"/>
      <c r="D485" s="540" t="s">
        <v>3250</v>
      </c>
      <c r="E485" s="540" t="s">
        <v>3251</v>
      </c>
      <c r="F485" s="540" t="s">
        <v>3252</v>
      </c>
      <c r="G485" s="830"/>
      <c r="H485" s="861"/>
      <c r="I485" s="861"/>
      <c r="J485" s="861"/>
      <c r="K485" s="869" t="s">
        <v>3253</v>
      </c>
      <c r="L485" s="861"/>
      <c r="M485" s="861"/>
      <c r="N485" s="842" t="s">
        <v>1646</v>
      </c>
      <c r="O485" s="842" t="s">
        <v>3226</v>
      </c>
      <c r="P485" s="863">
        <v>44377</v>
      </c>
      <c r="Q485" s="863">
        <v>44772</v>
      </c>
      <c r="R485" s="842" t="s">
        <v>3254</v>
      </c>
      <c r="S485" s="872" t="s">
        <v>3255</v>
      </c>
    </row>
    <row r="486" spans="1:19" ht="51" x14ac:dyDescent="0.25">
      <c r="A486" s="843"/>
      <c r="B486" s="843"/>
      <c r="C486" s="843"/>
      <c r="D486" s="540" t="s">
        <v>3256</v>
      </c>
      <c r="E486" s="540" t="s">
        <v>3251</v>
      </c>
      <c r="F486" s="540" t="s">
        <v>3252</v>
      </c>
      <c r="G486" s="830"/>
      <c r="H486" s="861"/>
      <c r="I486" s="861"/>
      <c r="J486" s="861"/>
      <c r="K486" s="870"/>
      <c r="L486" s="861"/>
      <c r="M486" s="861"/>
      <c r="N486" s="844"/>
      <c r="O486" s="844"/>
      <c r="P486" s="868"/>
      <c r="Q486" s="868"/>
      <c r="R486" s="844"/>
      <c r="S486" s="873"/>
    </row>
    <row r="487" spans="1:19" ht="76.5" x14ac:dyDescent="0.25">
      <c r="A487" s="843"/>
      <c r="B487" s="843"/>
      <c r="C487" s="843"/>
      <c r="D487" s="540" t="s">
        <v>3257</v>
      </c>
      <c r="E487" s="540" t="s">
        <v>3258</v>
      </c>
      <c r="F487" s="540"/>
      <c r="G487" s="830"/>
      <c r="H487" s="861"/>
      <c r="I487" s="861"/>
      <c r="J487" s="861"/>
      <c r="K487" s="869" t="s">
        <v>3259</v>
      </c>
      <c r="L487" s="861"/>
      <c r="M487" s="861"/>
      <c r="N487" s="842" t="s">
        <v>3260</v>
      </c>
      <c r="O487" s="519" t="s">
        <v>3261</v>
      </c>
      <c r="P487" s="526">
        <v>44377</v>
      </c>
      <c r="Q487" s="549">
        <v>44772</v>
      </c>
      <c r="R487" s="546" t="s">
        <v>3262</v>
      </c>
      <c r="S487" s="679">
        <v>20</v>
      </c>
    </row>
    <row r="488" spans="1:19" ht="76.5" x14ac:dyDescent="0.25">
      <c r="A488" s="843"/>
      <c r="B488" s="843"/>
      <c r="C488" s="843"/>
      <c r="D488" s="842" t="s">
        <v>3263</v>
      </c>
      <c r="E488" s="842" t="s">
        <v>3264</v>
      </c>
      <c r="F488" s="845" t="s">
        <v>3265</v>
      </c>
      <c r="G488" s="830"/>
      <c r="H488" s="861"/>
      <c r="I488" s="861"/>
      <c r="J488" s="861"/>
      <c r="K488" s="859"/>
      <c r="L488" s="861"/>
      <c r="M488" s="861"/>
      <c r="N488" s="843"/>
      <c r="O488" s="510" t="s">
        <v>3266</v>
      </c>
      <c r="P488" s="527">
        <v>44377</v>
      </c>
      <c r="Q488" s="545">
        <v>44772</v>
      </c>
      <c r="R488" s="540" t="s">
        <v>3262</v>
      </c>
      <c r="S488" s="516">
        <v>20</v>
      </c>
    </row>
    <row r="489" spans="1:19" ht="76.5" x14ac:dyDescent="0.25">
      <c r="A489" s="843"/>
      <c r="B489" s="843"/>
      <c r="C489" s="843"/>
      <c r="D489" s="843"/>
      <c r="E489" s="843"/>
      <c r="F489" s="846"/>
      <c r="G489" s="830"/>
      <c r="H489" s="861"/>
      <c r="I489" s="861"/>
      <c r="J489" s="861"/>
      <c r="K489" s="859"/>
      <c r="L489" s="861"/>
      <c r="M489" s="861"/>
      <c r="N489" s="843"/>
      <c r="O489" s="510" t="s">
        <v>3267</v>
      </c>
      <c r="P489" s="527">
        <v>44377</v>
      </c>
      <c r="Q489" s="545">
        <v>44772</v>
      </c>
      <c r="R489" s="548" t="s">
        <v>3268</v>
      </c>
      <c r="S489" s="678">
        <v>20</v>
      </c>
    </row>
    <row r="490" spans="1:19" ht="76.5" x14ac:dyDescent="0.25">
      <c r="A490" s="843"/>
      <c r="B490" s="843"/>
      <c r="C490" s="843"/>
      <c r="D490" s="843"/>
      <c r="E490" s="843"/>
      <c r="F490" s="846"/>
      <c r="G490" s="842"/>
      <c r="H490" s="848"/>
      <c r="I490" s="848"/>
      <c r="J490" s="848"/>
      <c r="K490" s="870"/>
      <c r="L490" s="848"/>
      <c r="M490" s="848"/>
      <c r="N490" s="844"/>
      <c r="O490" s="546" t="s">
        <v>3269</v>
      </c>
      <c r="P490" s="549">
        <v>44377</v>
      </c>
      <c r="Q490" s="549">
        <v>44742</v>
      </c>
      <c r="R490" s="540" t="s">
        <v>3262</v>
      </c>
      <c r="S490" s="679">
        <v>20</v>
      </c>
    </row>
    <row r="491" spans="1:19" ht="28.5" customHeight="1" x14ac:dyDescent="0.25">
      <c r="A491" s="830" t="s">
        <v>1610</v>
      </c>
      <c r="B491" s="871" t="s">
        <v>3270</v>
      </c>
      <c r="C491" s="830" t="s">
        <v>3271</v>
      </c>
      <c r="D491" s="830" t="s">
        <v>3272</v>
      </c>
      <c r="E491" s="830" t="s">
        <v>3273</v>
      </c>
      <c r="F491" s="830"/>
      <c r="G491" s="830" t="s">
        <v>3274</v>
      </c>
      <c r="H491" s="861" t="s">
        <v>2749</v>
      </c>
      <c r="I491" s="861" t="s">
        <v>2647</v>
      </c>
      <c r="J491" s="861" t="s">
        <v>2750</v>
      </c>
      <c r="K491" s="862" t="s">
        <v>1611</v>
      </c>
      <c r="L491" s="861" t="s">
        <v>3275</v>
      </c>
      <c r="M491" s="865" t="s">
        <v>2541</v>
      </c>
      <c r="N491" s="830" t="s">
        <v>1613</v>
      </c>
      <c r="O491" s="830" t="s">
        <v>13</v>
      </c>
      <c r="P491" s="885">
        <v>44377</v>
      </c>
      <c r="Q491" s="1000">
        <v>44713</v>
      </c>
      <c r="R491" s="830" t="s">
        <v>3913</v>
      </c>
      <c r="S491" s="884">
        <v>1</v>
      </c>
    </row>
    <row r="492" spans="1:19" ht="28.5" customHeight="1" x14ac:dyDescent="0.25">
      <c r="A492" s="830"/>
      <c r="B492" s="871"/>
      <c r="C492" s="830"/>
      <c r="D492" s="830"/>
      <c r="E492" s="830"/>
      <c r="F492" s="830"/>
      <c r="G492" s="830"/>
      <c r="H492" s="861"/>
      <c r="I492" s="861"/>
      <c r="J492" s="861"/>
      <c r="K492" s="862"/>
      <c r="L492" s="861"/>
      <c r="M492" s="865"/>
      <c r="N492" s="830"/>
      <c r="O492" s="830"/>
      <c r="P492" s="885"/>
      <c r="Q492" s="1000"/>
      <c r="R492" s="830"/>
      <c r="S492" s="884"/>
    </row>
    <row r="493" spans="1:19" ht="28.5" customHeight="1" x14ac:dyDescent="0.25">
      <c r="A493" s="830"/>
      <c r="B493" s="871"/>
      <c r="C493" s="830"/>
      <c r="D493" s="830"/>
      <c r="E493" s="830"/>
      <c r="F493" s="830"/>
      <c r="G493" s="830"/>
      <c r="H493" s="861"/>
      <c r="I493" s="861"/>
      <c r="J493" s="861"/>
      <c r="K493" s="862"/>
      <c r="L493" s="861"/>
      <c r="M493" s="865"/>
      <c r="N493" s="830"/>
      <c r="O493" s="830"/>
      <c r="P493" s="885"/>
      <c r="Q493" s="1000"/>
      <c r="R493" s="830"/>
      <c r="S493" s="884"/>
    </row>
    <row r="494" spans="1:19" ht="28.5" customHeight="1" x14ac:dyDescent="0.25">
      <c r="A494" s="830"/>
      <c r="B494" s="871"/>
      <c r="C494" s="830"/>
      <c r="D494" s="830"/>
      <c r="E494" s="830"/>
      <c r="F494" s="830"/>
      <c r="G494" s="830"/>
      <c r="H494" s="861"/>
      <c r="I494" s="861"/>
      <c r="J494" s="861"/>
      <c r="K494" s="862"/>
      <c r="L494" s="861"/>
      <c r="M494" s="865"/>
      <c r="N494" s="830"/>
      <c r="O494" s="830"/>
      <c r="P494" s="885"/>
      <c r="Q494" s="1000"/>
      <c r="R494" s="830"/>
      <c r="S494" s="884"/>
    </row>
    <row r="497" spans="1:19" ht="46.5" customHeight="1" thickBot="1" x14ac:dyDescent="0.3">
      <c r="A497" s="851" t="s">
        <v>3276</v>
      </c>
      <c r="B497" s="851"/>
      <c r="C497" s="851"/>
      <c r="D497" s="851"/>
      <c r="E497" s="851"/>
      <c r="F497" s="851" t="s">
        <v>3914</v>
      </c>
      <c r="G497" s="851"/>
      <c r="H497" s="851"/>
      <c r="I497" s="851"/>
      <c r="J497" s="851"/>
      <c r="K497" s="851"/>
      <c r="L497" s="851"/>
      <c r="M497" s="851"/>
      <c r="N497" s="851"/>
      <c r="O497" s="851"/>
      <c r="P497" s="851"/>
      <c r="Q497" s="851"/>
      <c r="R497" s="851"/>
      <c r="S497" s="851"/>
    </row>
    <row r="498" spans="1:19" ht="102" x14ac:dyDescent="0.25">
      <c r="A498" s="842" t="s">
        <v>1016</v>
      </c>
      <c r="B498" s="553" t="s">
        <v>3277</v>
      </c>
      <c r="C498" s="830"/>
      <c r="D498" s="553" t="s">
        <v>3278</v>
      </c>
      <c r="E498" s="510" t="s">
        <v>3279</v>
      </c>
      <c r="F498" s="510" t="s">
        <v>3280</v>
      </c>
      <c r="G498" s="510" t="s">
        <v>3281</v>
      </c>
      <c r="H498" s="848" t="s">
        <v>2749</v>
      </c>
      <c r="I498" s="848" t="s">
        <v>3086</v>
      </c>
      <c r="J498" s="848" t="s">
        <v>2959</v>
      </c>
      <c r="K498" s="563" t="s">
        <v>3915</v>
      </c>
      <c r="L498" s="848" t="s">
        <v>2750</v>
      </c>
      <c r="M498" s="848" t="s">
        <v>2331</v>
      </c>
      <c r="N498" s="511" t="s">
        <v>1952</v>
      </c>
      <c r="O498" s="511" t="s">
        <v>3282</v>
      </c>
      <c r="P498" s="527">
        <v>44470</v>
      </c>
      <c r="Q498" s="527">
        <v>44713</v>
      </c>
      <c r="R498" s="540" t="s">
        <v>3916</v>
      </c>
      <c r="S498" s="516">
        <v>1</v>
      </c>
    </row>
    <row r="499" spans="1:19" ht="76.5" x14ac:dyDescent="0.25">
      <c r="A499" s="844"/>
      <c r="B499" s="553" t="s">
        <v>3283</v>
      </c>
      <c r="C499" s="830"/>
      <c r="D499" s="553" t="s">
        <v>3917</v>
      </c>
      <c r="E499" s="553" t="s">
        <v>3918</v>
      </c>
      <c r="F499" s="553" t="s">
        <v>3919</v>
      </c>
      <c r="G499" s="553" t="s">
        <v>3920</v>
      </c>
      <c r="H499" s="850"/>
      <c r="I499" s="850"/>
      <c r="J499" s="850"/>
      <c r="K499" s="529" t="s">
        <v>3921</v>
      </c>
      <c r="L499" s="850"/>
      <c r="M499" s="850"/>
      <c r="N499" s="510"/>
      <c r="O499" s="511"/>
      <c r="P499" s="527"/>
      <c r="Q499" s="527"/>
      <c r="R499" s="540"/>
      <c r="S499" s="516"/>
    </row>
    <row r="500" spans="1:19" ht="76.5" x14ac:dyDescent="0.25">
      <c r="A500" s="842" t="s">
        <v>1954</v>
      </c>
      <c r="B500" s="830" t="s">
        <v>3285</v>
      </c>
      <c r="C500" s="830" t="s">
        <v>3922</v>
      </c>
      <c r="D500" s="830" t="s">
        <v>3286</v>
      </c>
      <c r="E500" s="830" t="s">
        <v>3923</v>
      </c>
      <c r="F500" s="830" t="s">
        <v>3287</v>
      </c>
      <c r="G500" s="830" t="s">
        <v>3288</v>
      </c>
      <c r="H500" s="848" t="s">
        <v>2646</v>
      </c>
      <c r="I500" s="848" t="s">
        <v>2647</v>
      </c>
      <c r="J500" s="848" t="s">
        <v>2754</v>
      </c>
      <c r="K500" s="563" t="s">
        <v>3924</v>
      </c>
      <c r="L500" s="848" t="s">
        <v>2750</v>
      </c>
      <c r="M500" s="848" t="s">
        <v>2331</v>
      </c>
      <c r="N500" s="540" t="s">
        <v>1957</v>
      </c>
      <c r="O500" s="511" t="s">
        <v>3282</v>
      </c>
      <c r="P500" s="527">
        <v>44470</v>
      </c>
      <c r="Q500" s="527">
        <v>44713</v>
      </c>
      <c r="R500" s="528" t="s">
        <v>3289</v>
      </c>
      <c r="S500" s="569">
        <v>1</v>
      </c>
    </row>
    <row r="501" spans="1:19" ht="140.25" x14ac:dyDescent="0.25">
      <c r="A501" s="843"/>
      <c r="B501" s="830"/>
      <c r="C501" s="830"/>
      <c r="D501" s="830"/>
      <c r="E501" s="830"/>
      <c r="F501" s="830"/>
      <c r="G501" s="830"/>
      <c r="H501" s="849"/>
      <c r="I501" s="849"/>
      <c r="J501" s="849"/>
      <c r="K501" s="563" t="s">
        <v>3925</v>
      </c>
      <c r="L501" s="849"/>
      <c r="M501" s="849"/>
      <c r="N501" s="540" t="s">
        <v>3926</v>
      </c>
      <c r="O501" s="511" t="s">
        <v>3282</v>
      </c>
      <c r="P501" s="545">
        <v>44378</v>
      </c>
      <c r="Q501" s="545">
        <v>44531</v>
      </c>
      <c r="R501" s="528" t="s">
        <v>3927</v>
      </c>
      <c r="S501" s="569">
        <v>1</v>
      </c>
    </row>
    <row r="502" spans="1:19" ht="25.5" x14ac:dyDescent="0.25">
      <c r="A502" s="843"/>
      <c r="B502" s="830"/>
      <c r="C502" s="830"/>
      <c r="D502" s="830"/>
      <c r="E502" s="830"/>
      <c r="F502" s="830"/>
      <c r="G502" s="830"/>
      <c r="H502" s="849"/>
      <c r="I502" s="849"/>
      <c r="J502" s="849"/>
      <c r="K502" s="563" t="s">
        <v>3928</v>
      </c>
      <c r="L502" s="849"/>
      <c r="M502" s="849"/>
      <c r="N502" s="540"/>
      <c r="O502" s="568"/>
      <c r="P502" s="545"/>
      <c r="Q502" s="545"/>
      <c r="R502" s="528"/>
      <c r="S502" s="569"/>
    </row>
    <row r="503" spans="1:19" ht="38.25" x14ac:dyDescent="0.25">
      <c r="A503" s="843"/>
      <c r="B503" s="830"/>
      <c r="C503" s="830"/>
      <c r="D503" s="830"/>
      <c r="E503" s="830"/>
      <c r="F503" s="830"/>
      <c r="G503" s="830"/>
      <c r="H503" s="849"/>
      <c r="I503" s="849"/>
      <c r="J503" s="849"/>
      <c r="K503" s="563" t="s">
        <v>3929</v>
      </c>
      <c r="L503" s="849"/>
      <c r="M503" s="849"/>
      <c r="N503" s="540"/>
      <c r="O503" s="568"/>
      <c r="P503" s="545"/>
      <c r="Q503" s="545"/>
      <c r="R503" s="528"/>
      <c r="S503" s="569"/>
    </row>
    <row r="504" spans="1:19" ht="38.25" x14ac:dyDescent="0.25">
      <c r="A504" s="843"/>
      <c r="B504" s="830"/>
      <c r="C504" s="830"/>
      <c r="D504" s="830"/>
      <c r="E504" s="830"/>
      <c r="F504" s="830"/>
      <c r="G504" s="830"/>
      <c r="H504" s="849"/>
      <c r="I504" s="849"/>
      <c r="J504" s="849"/>
      <c r="K504" s="563" t="s">
        <v>3930</v>
      </c>
      <c r="L504" s="849"/>
      <c r="M504" s="849"/>
      <c r="N504" s="540"/>
      <c r="O504" s="568"/>
      <c r="P504" s="545"/>
      <c r="Q504" s="545"/>
      <c r="R504" s="541"/>
      <c r="S504" s="569"/>
    </row>
    <row r="505" spans="1:19" ht="127.5" x14ac:dyDescent="0.25">
      <c r="A505" s="842" t="s">
        <v>1961</v>
      </c>
      <c r="B505" s="830" t="s">
        <v>3290</v>
      </c>
      <c r="C505" s="830" t="s">
        <v>3291</v>
      </c>
      <c r="D505" s="842" t="s">
        <v>3931</v>
      </c>
      <c r="E505" s="842" t="s">
        <v>3292</v>
      </c>
      <c r="F505" s="842" t="s">
        <v>3293</v>
      </c>
      <c r="G505" s="830" t="s">
        <v>3294</v>
      </c>
      <c r="H505" s="848" t="s">
        <v>2646</v>
      </c>
      <c r="I505" s="848" t="s">
        <v>2647</v>
      </c>
      <c r="J505" s="848" t="s">
        <v>2754</v>
      </c>
      <c r="K505" s="563" t="s">
        <v>3932</v>
      </c>
      <c r="L505" s="848" t="s">
        <v>2750</v>
      </c>
      <c r="M505" s="848" t="s">
        <v>2331</v>
      </c>
      <c r="N505" s="510" t="s">
        <v>1964</v>
      </c>
      <c r="O505" s="510" t="s">
        <v>3284</v>
      </c>
      <c r="P505" s="527">
        <v>44378</v>
      </c>
      <c r="Q505" s="527">
        <v>44743</v>
      </c>
      <c r="R505" s="670" t="s">
        <v>3933</v>
      </c>
      <c r="S505" s="516">
        <v>3</v>
      </c>
    </row>
    <row r="506" spans="1:19" ht="25.5" x14ac:dyDescent="0.25">
      <c r="A506" s="843"/>
      <c r="B506" s="830"/>
      <c r="C506" s="830"/>
      <c r="D506" s="843"/>
      <c r="E506" s="843"/>
      <c r="F506" s="843"/>
      <c r="G506" s="830"/>
      <c r="H506" s="849"/>
      <c r="I506" s="849"/>
      <c r="J506" s="849"/>
      <c r="K506" s="563" t="s">
        <v>3934</v>
      </c>
      <c r="L506" s="849"/>
      <c r="M506" s="849"/>
      <c r="N506" s="540"/>
      <c r="O506" s="540"/>
      <c r="P506" s="545"/>
      <c r="Q506" s="545"/>
      <c r="R506" s="541"/>
      <c r="S506" s="516"/>
    </row>
    <row r="507" spans="1:19" ht="25.5" x14ac:dyDescent="0.25">
      <c r="A507" s="843"/>
      <c r="B507" s="830"/>
      <c r="C507" s="830"/>
      <c r="D507" s="843"/>
      <c r="E507" s="843"/>
      <c r="F507" s="843"/>
      <c r="G507" s="830"/>
      <c r="H507" s="849"/>
      <c r="I507" s="849"/>
      <c r="J507" s="849"/>
      <c r="K507" s="563" t="s">
        <v>3935</v>
      </c>
      <c r="L507" s="849"/>
      <c r="M507" s="849"/>
      <c r="N507" s="540"/>
      <c r="O507" s="540"/>
      <c r="P507" s="545"/>
      <c r="Q507" s="545"/>
      <c r="R507" s="541"/>
      <c r="S507" s="516"/>
    </row>
    <row r="508" spans="1:19" ht="38.25" x14ac:dyDescent="0.25">
      <c r="A508" s="844"/>
      <c r="B508" s="830"/>
      <c r="C508" s="830"/>
      <c r="D508" s="844"/>
      <c r="E508" s="844"/>
      <c r="F508" s="844"/>
      <c r="G508" s="830"/>
      <c r="H508" s="850"/>
      <c r="I508" s="850"/>
      <c r="J508" s="850"/>
      <c r="K508" s="563" t="s">
        <v>3936</v>
      </c>
      <c r="L508" s="850"/>
      <c r="M508" s="850"/>
      <c r="N508" s="540"/>
      <c r="O508" s="540"/>
      <c r="P508" s="545"/>
      <c r="Q508" s="545"/>
      <c r="R508" s="541"/>
      <c r="S508" s="516"/>
    </row>
    <row r="511" spans="1:19" ht="35.25" customHeight="1" x14ac:dyDescent="0.25">
      <c r="A511" s="1060" t="s">
        <v>3295</v>
      </c>
      <c r="B511" s="1061"/>
      <c r="C511" s="1061"/>
      <c r="D511" s="1061"/>
      <c r="E511" s="1061"/>
      <c r="F511" s="1062"/>
      <c r="G511" s="1063" t="s">
        <v>3937</v>
      </c>
      <c r="H511" s="1064"/>
      <c r="I511" s="1064"/>
      <c r="J511" s="1064"/>
      <c r="K511" s="1064"/>
      <c r="L511" s="1064"/>
      <c r="M511" s="1064"/>
      <c r="N511" s="1064"/>
      <c r="O511" s="1064"/>
      <c r="P511" s="1064"/>
      <c r="Q511" s="1064"/>
      <c r="R511" s="1064"/>
      <c r="S511" s="1065"/>
    </row>
    <row r="512" spans="1:19" ht="63.75" x14ac:dyDescent="0.25">
      <c r="A512" s="830" t="s">
        <v>1311</v>
      </c>
      <c r="B512" s="830" t="s">
        <v>1347</v>
      </c>
      <c r="C512" s="830" t="s">
        <v>3296</v>
      </c>
      <c r="D512" s="842" t="s">
        <v>3297</v>
      </c>
      <c r="E512" s="842" t="s">
        <v>3298</v>
      </c>
      <c r="F512" s="842"/>
      <c r="G512" s="842" t="s">
        <v>3299</v>
      </c>
      <c r="H512" s="848" t="s">
        <v>3300</v>
      </c>
      <c r="I512" s="848" t="s">
        <v>2343</v>
      </c>
      <c r="J512" s="848" t="s">
        <v>2345</v>
      </c>
      <c r="K512" s="563" t="s">
        <v>1312</v>
      </c>
      <c r="L512" s="848" t="s">
        <v>3301</v>
      </c>
      <c r="M512" s="848" t="s">
        <v>2331</v>
      </c>
      <c r="N512" s="510" t="s">
        <v>1314</v>
      </c>
      <c r="O512" s="510" t="s">
        <v>3938</v>
      </c>
      <c r="P512" s="585" t="s">
        <v>3939</v>
      </c>
      <c r="Q512" s="585" t="s">
        <v>3317</v>
      </c>
      <c r="R512" s="540" t="s">
        <v>3302</v>
      </c>
      <c r="S512" s="644">
        <v>1</v>
      </c>
    </row>
    <row r="513" spans="1:19" ht="12.75" customHeight="1" x14ac:dyDescent="0.25">
      <c r="A513" s="830"/>
      <c r="B513" s="830"/>
      <c r="C513" s="830"/>
      <c r="D513" s="843"/>
      <c r="E513" s="843"/>
      <c r="F513" s="843"/>
      <c r="G513" s="843"/>
      <c r="H513" s="849"/>
      <c r="I513" s="849"/>
      <c r="J513" s="849"/>
      <c r="K513" s="869" t="s">
        <v>3940</v>
      </c>
      <c r="L513" s="849"/>
      <c r="M513" s="849"/>
      <c r="N513" s="845"/>
      <c r="O513" s="845"/>
      <c r="P513" s="842"/>
      <c r="Q513" s="842"/>
      <c r="R513" s="845"/>
      <c r="S513" s="979"/>
    </row>
    <row r="514" spans="1:19" ht="12.75" customHeight="1" x14ac:dyDescent="0.25">
      <c r="A514" s="830"/>
      <c r="B514" s="830"/>
      <c r="C514" s="830"/>
      <c r="D514" s="844"/>
      <c r="E514" s="844"/>
      <c r="F514" s="844"/>
      <c r="G514" s="843"/>
      <c r="H514" s="849"/>
      <c r="I514" s="849"/>
      <c r="J514" s="849"/>
      <c r="K514" s="870"/>
      <c r="L514" s="849"/>
      <c r="M514" s="849"/>
      <c r="N514" s="847"/>
      <c r="O514" s="847"/>
      <c r="P514" s="844"/>
      <c r="Q514" s="844"/>
      <c r="R514" s="847"/>
      <c r="S514" s="981"/>
    </row>
    <row r="515" spans="1:19" ht="38.25" x14ac:dyDescent="0.25">
      <c r="A515" s="830"/>
      <c r="B515" s="830"/>
      <c r="C515" s="830"/>
      <c r="D515" s="869" t="s">
        <v>3303</v>
      </c>
      <c r="E515" s="510" t="s">
        <v>3941</v>
      </c>
      <c r="F515" s="842" t="s">
        <v>3304</v>
      </c>
      <c r="G515" s="843"/>
      <c r="H515" s="849"/>
      <c r="I515" s="849"/>
      <c r="J515" s="849"/>
      <c r="K515" s="869" t="s">
        <v>3942</v>
      </c>
      <c r="L515" s="849"/>
      <c r="M515" s="849"/>
      <c r="N515" s="1066"/>
      <c r="O515" s="842"/>
      <c r="P515" s="1059"/>
      <c r="Q515" s="1059"/>
      <c r="R515" s="842"/>
      <c r="S515" s="979"/>
    </row>
    <row r="516" spans="1:19" ht="12.75" customHeight="1" x14ac:dyDescent="0.25">
      <c r="A516" s="830"/>
      <c r="B516" s="830"/>
      <c r="C516" s="830"/>
      <c r="D516" s="859"/>
      <c r="E516" s="843" t="s">
        <v>3943</v>
      </c>
      <c r="F516" s="843"/>
      <c r="G516" s="843"/>
      <c r="H516" s="849"/>
      <c r="I516" s="849"/>
      <c r="J516" s="849"/>
      <c r="K516" s="859"/>
      <c r="L516" s="849"/>
      <c r="M516" s="849"/>
      <c r="N516" s="1067"/>
      <c r="O516" s="843"/>
      <c r="P516" s="1069"/>
      <c r="Q516" s="1069"/>
      <c r="R516" s="843"/>
      <c r="S516" s="980"/>
    </row>
    <row r="517" spans="1:19" ht="12.75" customHeight="1" x14ac:dyDescent="0.25">
      <c r="A517" s="830"/>
      <c r="B517" s="830"/>
      <c r="C517" s="830"/>
      <c r="D517" s="870"/>
      <c r="E517" s="844"/>
      <c r="F517" s="844"/>
      <c r="G517" s="843"/>
      <c r="H517" s="849"/>
      <c r="I517" s="849"/>
      <c r="J517" s="849"/>
      <c r="K517" s="862" t="s">
        <v>1317</v>
      </c>
      <c r="L517" s="849"/>
      <c r="M517" s="849"/>
      <c r="N517" s="1067"/>
      <c r="O517" s="843"/>
      <c r="P517" s="1069"/>
      <c r="Q517" s="1069"/>
      <c r="R517" s="843"/>
      <c r="S517" s="980"/>
    </row>
    <row r="518" spans="1:19" ht="63.75" x14ac:dyDescent="0.25">
      <c r="A518" s="830"/>
      <c r="B518" s="830"/>
      <c r="C518" s="830"/>
      <c r="D518" s="558" t="s">
        <v>3305</v>
      </c>
      <c r="E518" s="558"/>
      <c r="F518" s="548"/>
      <c r="G518" s="844"/>
      <c r="H518" s="849"/>
      <c r="I518" s="849"/>
      <c r="J518" s="849"/>
      <c r="K518" s="862"/>
      <c r="L518" s="849"/>
      <c r="M518" s="849"/>
      <c r="N518" s="1068"/>
      <c r="O518" s="844"/>
      <c r="P518" s="1070"/>
      <c r="Q518" s="1070"/>
      <c r="R518" s="844"/>
      <c r="S518" s="981"/>
    </row>
    <row r="519" spans="1:19" ht="89.25" x14ac:dyDescent="0.25">
      <c r="A519" s="830"/>
      <c r="B519" s="830"/>
      <c r="C519" s="830"/>
      <c r="D519" s="558" t="s">
        <v>3944</v>
      </c>
      <c r="E519" s="558" t="s">
        <v>3945</v>
      </c>
      <c r="F519" s="548"/>
      <c r="G519" s="842" t="s">
        <v>3306</v>
      </c>
      <c r="H519" s="849"/>
      <c r="I519" s="849"/>
      <c r="J519" s="849"/>
      <c r="K519" s="869" t="s">
        <v>1318</v>
      </c>
      <c r="L519" s="849"/>
      <c r="M519" s="849"/>
      <c r="N519" s="845"/>
      <c r="O519" s="845"/>
      <c r="P519" s="845"/>
      <c r="Q519" s="845"/>
      <c r="R519" s="845"/>
      <c r="S519" s="979"/>
    </row>
    <row r="520" spans="1:19" ht="63.75" x14ac:dyDescent="0.25">
      <c r="A520" s="830"/>
      <c r="B520" s="830"/>
      <c r="C520" s="830"/>
      <c r="D520" s="510" t="s">
        <v>3307</v>
      </c>
      <c r="E520" s="510"/>
      <c r="F520" s="510"/>
      <c r="G520" s="844"/>
      <c r="H520" s="850"/>
      <c r="I520" s="850"/>
      <c r="J520" s="850"/>
      <c r="K520" s="870"/>
      <c r="L520" s="850"/>
      <c r="M520" s="850"/>
      <c r="N520" s="847"/>
      <c r="O520" s="847"/>
      <c r="P520" s="847"/>
      <c r="Q520" s="847"/>
      <c r="R520" s="847"/>
      <c r="S520" s="981"/>
    </row>
    <row r="521" spans="1:19" ht="12.75" customHeight="1" x14ac:dyDescent="0.25">
      <c r="A521" s="830" t="s">
        <v>1319</v>
      </c>
      <c r="B521" s="830" t="s">
        <v>3308</v>
      </c>
      <c r="C521" s="830" t="s">
        <v>3309</v>
      </c>
      <c r="D521" s="842" t="s">
        <v>3310</v>
      </c>
      <c r="E521" s="842" t="s">
        <v>3311</v>
      </c>
      <c r="F521" s="842" t="s">
        <v>3312</v>
      </c>
      <c r="G521" s="830" t="s">
        <v>3313</v>
      </c>
      <c r="H521" s="861" t="s">
        <v>2327</v>
      </c>
      <c r="I521" s="861" t="s">
        <v>3314</v>
      </c>
      <c r="J521" s="861" t="s">
        <v>3315</v>
      </c>
      <c r="K521" s="869" t="s">
        <v>1320</v>
      </c>
      <c r="L521" s="861" t="s">
        <v>3316</v>
      </c>
      <c r="M521" s="861" t="s">
        <v>2331</v>
      </c>
      <c r="N521" s="830" t="s">
        <v>1321</v>
      </c>
      <c r="O521" s="830" t="s">
        <v>3946</v>
      </c>
      <c r="P521" s="885" t="s">
        <v>3939</v>
      </c>
      <c r="Q521" s="885" t="s">
        <v>3317</v>
      </c>
      <c r="R521" s="830" t="s">
        <v>3947</v>
      </c>
      <c r="S521" s="884">
        <v>1</v>
      </c>
    </row>
    <row r="522" spans="1:19" ht="12.75" customHeight="1" x14ac:dyDescent="0.25">
      <c r="A522" s="830"/>
      <c r="B522" s="830"/>
      <c r="C522" s="830"/>
      <c r="D522" s="843"/>
      <c r="E522" s="843"/>
      <c r="F522" s="843"/>
      <c r="G522" s="830"/>
      <c r="H522" s="861"/>
      <c r="I522" s="861"/>
      <c r="J522" s="861"/>
      <c r="K522" s="870"/>
      <c r="L522" s="861"/>
      <c r="M522" s="861"/>
      <c r="N522" s="830"/>
      <c r="O522" s="830"/>
      <c r="P522" s="885"/>
      <c r="Q522" s="885"/>
      <c r="R522" s="830"/>
      <c r="S522" s="884"/>
    </row>
    <row r="523" spans="1:19" ht="12.75" customHeight="1" x14ac:dyDescent="0.25">
      <c r="A523" s="830"/>
      <c r="B523" s="830"/>
      <c r="C523" s="830"/>
      <c r="D523" s="843"/>
      <c r="E523" s="843"/>
      <c r="F523" s="843"/>
      <c r="G523" s="830"/>
      <c r="H523" s="861"/>
      <c r="I523" s="861"/>
      <c r="J523" s="861"/>
      <c r="K523" s="869" t="s">
        <v>1323</v>
      </c>
      <c r="L523" s="861"/>
      <c r="M523" s="861"/>
      <c r="N523" s="830" t="s">
        <v>1324</v>
      </c>
      <c r="O523" s="830" t="s">
        <v>3946</v>
      </c>
      <c r="P523" s="885" t="s">
        <v>3948</v>
      </c>
      <c r="Q523" s="885" t="s">
        <v>3317</v>
      </c>
      <c r="R523" s="830" t="s">
        <v>3949</v>
      </c>
      <c r="S523" s="884">
        <v>1</v>
      </c>
    </row>
    <row r="524" spans="1:19" ht="12.75" customHeight="1" x14ac:dyDescent="0.25">
      <c r="A524" s="830"/>
      <c r="B524" s="830"/>
      <c r="C524" s="830"/>
      <c r="D524" s="843"/>
      <c r="E524" s="843"/>
      <c r="F524" s="843"/>
      <c r="G524" s="830"/>
      <c r="H524" s="861"/>
      <c r="I524" s="861"/>
      <c r="J524" s="861"/>
      <c r="K524" s="870"/>
      <c r="L524" s="861"/>
      <c r="M524" s="861"/>
      <c r="N524" s="830"/>
      <c r="O524" s="830"/>
      <c r="P524" s="885"/>
      <c r="Q524" s="885"/>
      <c r="R524" s="830"/>
      <c r="S524" s="884"/>
    </row>
    <row r="525" spans="1:19" ht="12.75" customHeight="1" x14ac:dyDescent="0.25">
      <c r="A525" s="830"/>
      <c r="B525" s="830"/>
      <c r="C525" s="830"/>
      <c r="D525" s="843"/>
      <c r="E525" s="843"/>
      <c r="F525" s="843"/>
      <c r="G525" s="830"/>
      <c r="H525" s="861"/>
      <c r="I525" s="861"/>
      <c r="J525" s="861"/>
      <c r="K525" s="869" t="s">
        <v>1327</v>
      </c>
      <c r="L525" s="861"/>
      <c r="M525" s="861"/>
      <c r="N525" s="842"/>
      <c r="O525" s="842"/>
      <c r="P525" s="1059"/>
      <c r="Q525" s="1059"/>
      <c r="R525" s="842"/>
      <c r="S525" s="872"/>
    </row>
    <row r="526" spans="1:19" x14ac:dyDescent="0.25">
      <c r="A526" s="830"/>
      <c r="B526" s="830"/>
      <c r="C526" s="830"/>
      <c r="D526" s="547"/>
      <c r="E526" s="844"/>
      <c r="F526" s="844"/>
      <c r="G526" s="830"/>
      <c r="H526" s="861"/>
      <c r="I526" s="861"/>
      <c r="J526" s="861"/>
      <c r="K526" s="859"/>
      <c r="L526" s="861"/>
      <c r="M526" s="861"/>
      <c r="N526" s="843"/>
      <c r="O526" s="843"/>
      <c r="P526" s="1069"/>
      <c r="Q526" s="1069"/>
      <c r="R526" s="843"/>
      <c r="S526" s="886"/>
    </row>
    <row r="527" spans="1:19" ht="51" x14ac:dyDescent="0.25">
      <c r="A527" s="830"/>
      <c r="B527" s="830"/>
      <c r="C527" s="830"/>
      <c r="D527" s="540" t="s">
        <v>3318</v>
      </c>
      <c r="E527" s="540" t="s">
        <v>3319</v>
      </c>
      <c r="F527" s="540" t="s">
        <v>3320</v>
      </c>
      <c r="G527" s="830"/>
      <c r="H527" s="861"/>
      <c r="I527" s="861"/>
      <c r="J527" s="861"/>
      <c r="K527" s="859"/>
      <c r="L527" s="861"/>
      <c r="M527" s="861"/>
      <c r="N527" s="843"/>
      <c r="O527" s="843"/>
      <c r="P527" s="1069"/>
      <c r="Q527" s="1069"/>
      <c r="R527" s="843"/>
      <c r="S527" s="886"/>
    </row>
    <row r="528" spans="1:19" ht="38.25" x14ac:dyDescent="0.25">
      <c r="A528" s="830"/>
      <c r="B528" s="830"/>
      <c r="C528" s="830"/>
      <c r="D528" s="540" t="s">
        <v>3321</v>
      </c>
      <c r="E528" s="540"/>
      <c r="F528" s="540"/>
      <c r="G528" s="830"/>
      <c r="H528" s="861"/>
      <c r="I528" s="861"/>
      <c r="J528" s="861"/>
      <c r="K528" s="870"/>
      <c r="L528" s="861"/>
      <c r="M528" s="861"/>
      <c r="N528" s="844"/>
      <c r="O528" s="844"/>
      <c r="P528" s="1069"/>
      <c r="Q528" s="1069"/>
      <c r="R528" s="843"/>
      <c r="S528" s="886"/>
    </row>
    <row r="529" spans="1:19" ht="63.75" x14ac:dyDescent="0.25">
      <c r="A529" s="830"/>
      <c r="B529" s="830"/>
      <c r="C529" s="830"/>
      <c r="D529" s="540" t="s">
        <v>3305</v>
      </c>
      <c r="E529" s="540"/>
      <c r="F529" s="540"/>
      <c r="G529" s="830"/>
      <c r="H529" s="861"/>
      <c r="I529" s="861"/>
      <c r="J529" s="861"/>
      <c r="K529" s="923" t="s">
        <v>1328</v>
      </c>
      <c r="L529" s="861"/>
      <c r="M529" s="861"/>
      <c r="N529" s="580"/>
      <c r="O529" s="843"/>
      <c r="P529" s="582"/>
      <c r="Q529" s="582"/>
      <c r="R529" s="546"/>
      <c r="S529" s="679"/>
    </row>
    <row r="530" spans="1:19" ht="63.75" x14ac:dyDescent="0.25">
      <c r="A530" s="830"/>
      <c r="B530" s="830"/>
      <c r="C530" s="830"/>
      <c r="D530" s="540" t="s">
        <v>3322</v>
      </c>
      <c r="E530" s="540"/>
      <c r="F530" s="540"/>
      <c r="G530" s="830"/>
      <c r="H530" s="861"/>
      <c r="I530" s="861"/>
      <c r="J530" s="861"/>
      <c r="K530" s="923"/>
      <c r="L530" s="861"/>
      <c r="M530" s="861"/>
      <c r="N530" s="580"/>
      <c r="O530" s="843"/>
      <c r="P530" s="583"/>
      <c r="Q530" s="583"/>
      <c r="R530" s="547"/>
      <c r="S530" s="704"/>
    </row>
    <row r="531" spans="1:19" ht="63.75" x14ac:dyDescent="0.25">
      <c r="A531" s="830"/>
      <c r="B531" s="830"/>
      <c r="C531" s="830"/>
      <c r="D531" s="510" t="s">
        <v>3307</v>
      </c>
      <c r="E531" s="540"/>
      <c r="F531" s="540"/>
      <c r="G531" s="830"/>
      <c r="H531" s="861"/>
      <c r="I531" s="861"/>
      <c r="J531" s="861"/>
      <c r="K531" s="924"/>
      <c r="L531" s="861"/>
      <c r="M531" s="861"/>
      <c r="N531" s="581"/>
      <c r="O531" s="844"/>
      <c r="P531" s="584"/>
      <c r="Q531" s="584"/>
      <c r="R531" s="548"/>
      <c r="S531" s="678"/>
    </row>
    <row r="533" spans="1:19" ht="13.5" thickBot="1" x14ac:dyDescent="0.3"/>
    <row r="534" spans="1:19" ht="29.25" customHeight="1" thickBot="1" x14ac:dyDescent="0.3">
      <c r="A534" s="1071" t="s">
        <v>3323</v>
      </c>
      <c r="B534" s="1072"/>
      <c r="C534" s="1072"/>
      <c r="D534" s="1072"/>
      <c r="E534" s="1073"/>
      <c r="F534" s="1071" t="s">
        <v>3950</v>
      </c>
      <c r="G534" s="1072"/>
      <c r="H534" s="1072"/>
      <c r="I534" s="1072"/>
      <c r="J534" s="1072"/>
      <c r="K534" s="1072"/>
      <c r="L534" s="1072"/>
      <c r="M534" s="1072"/>
      <c r="N534" s="1072"/>
      <c r="O534" s="1072"/>
      <c r="P534" s="1072"/>
      <c r="Q534" s="1072"/>
      <c r="R534" s="1072"/>
      <c r="S534" s="1072"/>
    </row>
    <row r="535" spans="1:19" ht="96.75" customHeight="1" x14ac:dyDescent="0.25">
      <c r="A535" s="896" t="s">
        <v>3951</v>
      </c>
      <c r="B535" s="842" t="s">
        <v>3324</v>
      </c>
      <c r="C535" s="842" t="s">
        <v>3325</v>
      </c>
      <c r="D535" s="842" t="s">
        <v>3326</v>
      </c>
      <c r="E535" s="842" t="s">
        <v>3327</v>
      </c>
      <c r="F535" s="842" t="s">
        <v>3328</v>
      </c>
      <c r="G535" s="842" t="s">
        <v>3329</v>
      </c>
      <c r="H535" s="848" t="s">
        <v>2327</v>
      </c>
      <c r="I535" s="848" t="s">
        <v>2328</v>
      </c>
      <c r="J535" s="848" t="s">
        <v>2329</v>
      </c>
      <c r="K535" s="918" t="s">
        <v>3952</v>
      </c>
      <c r="L535" s="848" t="s">
        <v>3330</v>
      </c>
      <c r="M535" s="848" t="s">
        <v>2602</v>
      </c>
      <c r="N535" s="896" t="s">
        <v>3953</v>
      </c>
      <c r="O535" s="896" t="s">
        <v>3954</v>
      </c>
      <c r="P535" s="901" t="s">
        <v>3955</v>
      </c>
      <c r="Q535" s="901" t="s">
        <v>3956</v>
      </c>
      <c r="R535" s="896" t="s">
        <v>3957</v>
      </c>
      <c r="S535" s="1036" t="s">
        <v>3332</v>
      </c>
    </row>
    <row r="536" spans="1:19" ht="96.75" customHeight="1" x14ac:dyDescent="0.25">
      <c r="A536" s="897"/>
      <c r="B536" s="843"/>
      <c r="C536" s="843"/>
      <c r="D536" s="844"/>
      <c r="E536" s="844"/>
      <c r="F536" s="1074"/>
      <c r="G536" s="843"/>
      <c r="H536" s="849"/>
      <c r="I536" s="849"/>
      <c r="J536" s="849"/>
      <c r="K536" s="919"/>
      <c r="L536" s="849"/>
      <c r="M536" s="849"/>
      <c r="N536" s="898"/>
      <c r="O536" s="898"/>
      <c r="P536" s="902"/>
      <c r="Q536" s="902"/>
      <c r="R536" s="898"/>
      <c r="S536" s="1037"/>
    </row>
    <row r="537" spans="1:19" ht="96.75" customHeight="1" x14ac:dyDescent="0.25">
      <c r="A537" s="897"/>
      <c r="B537" s="843"/>
      <c r="C537" s="843"/>
      <c r="D537" s="535" t="s">
        <v>3333</v>
      </c>
      <c r="E537" s="548"/>
      <c r="F537" s="530"/>
      <c r="G537" s="843"/>
      <c r="H537" s="849"/>
      <c r="I537" s="849"/>
      <c r="J537" s="849"/>
      <c r="K537" s="919"/>
      <c r="L537" s="849"/>
      <c r="M537" s="849"/>
      <c r="N537" s="896" t="s">
        <v>1985</v>
      </c>
      <c r="O537" s="896" t="s">
        <v>3954</v>
      </c>
      <c r="P537" s="901" t="s">
        <v>3955</v>
      </c>
      <c r="Q537" s="901" t="s">
        <v>3956</v>
      </c>
      <c r="R537" s="896" t="s">
        <v>3958</v>
      </c>
      <c r="S537" s="1036" t="s">
        <v>3332</v>
      </c>
    </row>
    <row r="538" spans="1:19" ht="96.75" customHeight="1" x14ac:dyDescent="0.25">
      <c r="A538" s="897"/>
      <c r="B538" s="843"/>
      <c r="C538" s="843"/>
      <c r="D538" s="540" t="s">
        <v>3334</v>
      </c>
      <c r="E538" s="540" t="s">
        <v>3335</v>
      </c>
      <c r="F538" s="540" t="s">
        <v>3336</v>
      </c>
      <c r="G538" s="843"/>
      <c r="H538" s="849"/>
      <c r="I538" s="849"/>
      <c r="J538" s="849"/>
      <c r="K538" s="919"/>
      <c r="L538" s="849"/>
      <c r="M538" s="849"/>
      <c r="N538" s="898"/>
      <c r="O538" s="898"/>
      <c r="P538" s="902"/>
      <c r="Q538" s="902"/>
      <c r="R538" s="898"/>
      <c r="S538" s="1037"/>
    </row>
    <row r="539" spans="1:19" ht="63.75" x14ac:dyDescent="0.25">
      <c r="A539" s="820" t="s">
        <v>1997</v>
      </c>
      <c r="B539" s="830" t="s">
        <v>3959</v>
      </c>
      <c r="C539" s="830" t="s">
        <v>3337</v>
      </c>
      <c r="D539" s="509" t="s">
        <v>3338</v>
      </c>
      <c r="E539" s="509" t="s">
        <v>3339</v>
      </c>
      <c r="F539" s="509" t="s">
        <v>3340</v>
      </c>
      <c r="G539" s="830" t="s">
        <v>3341</v>
      </c>
      <c r="H539" s="861" t="s">
        <v>2342</v>
      </c>
      <c r="I539" s="861" t="s">
        <v>2343</v>
      </c>
      <c r="J539" s="1018" t="s">
        <v>2329</v>
      </c>
      <c r="K539" s="918" t="s">
        <v>3960</v>
      </c>
      <c r="L539" s="1019" t="s">
        <v>3342</v>
      </c>
      <c r="M539" s="861" t="s">
        <v>3343</v>
      </c>
      <c r="N539" s="1075"/>
      <c r="O539" s="842"/>
      <c r="P539" s="1059"/>
      <c r="Q539" s="1059"/>
      <c r="R539" s="842"/>
      <c r="S539" s="679"/>
    </row>
    <row r="540" spans="1:19" ht="38.25" x14ac:dyDescent="0.25">
      <c r="A540" s="820"/>
      <c r="B540" s="830"/>
      <c r="C540" s="830"/>
      <c r="D540" s="510" t="s">
        <v>3344</v>
      </c>
      <c r="E540" s="510" t="s">
        <v>3345</v>
      </c>
      <c r="F540" s="896"/>
      <c r="G540" s="830"/>
      <c r="H540" s="861"/>
      <c r="I540" s="861"/>
      <c r="J540" s="1018"/>
      <c r="K540" s="919"/>
      <c r="L540" s="1019"/>
      <c r="M540" s="861"/>
      <c r="N540" s="1076"/>
      <c r="O540" s="843"/>
      <c r="P540" s="1069"/>
      <c r="Q540" s="1069"/>
      <c r="R540" s="843"/>
      <c r="S540" s="704"/>
    </row>
    <row r="541" spans="1:19" ht="38.25" x14ac:dyDescent="0.25">
      <c r="A541" s="820"/>
      <c r="B541" s="830"/>
      <c r="C541" s="830"/>
      <c r="D541" s="510" t="s">
        <v>3346</v>
      </c>
      <c r="E541" s="510" t="s">
        <v>3347</v>
      </c>
      <c r="F541" s="897"/>
      <c r="G541" s="830"/>
      <c r="H541" s="861"/>
      <c r="I541" s="861"/>
      <c r="J541" s="1018"/>
      <c r="K541" s="919"/>
      <c r="L541" s="1019"/>
      <c r="M541" s="861"/>
      <c r="N541" s="1076"/>
      <c r="O541" s="843"/>
      <c r="P541" s="1069"/>
      <c r="Q541" s="1069"/>
      <c r="R541" s="843"/>
      <c r="S541" s="704"/>
    </row>
    <row r="542" spans="1:19" x14ac:dyDescent="0.25">
      <c r="A542" s="820"/>
      <c r="B542" s="830"/>
      <c r="C542" s="830"/>
      <c r="D542" s="842" t="s">
        <v>3348</v>
      </c>
      <c r="E542" s="842" t="s">
        <v>3349</v>
      </c>
      <c r="F542" s="897"/>
      <c r="G542" s="830"/>
      <c r="H542" s="861"/>
      <c r="I542" s="861"/>
      <c r="J542" s="1018"/>
      <c r="K542" s="919"/>
      <c r="L542" s="1019"/>
      <c r="M542" s="861"/>
      <c r="N542" s="1076"/>
      <c r="O542" s="843"/>
      <c r="P542" s="1069"/>
      <c r="Q542" s="1069"/>
      <c r="R542" s="843"/>
      <c r="S542" s="704"/>
    </row>
    <row r="543" spans="1:19" x14ac:dyDescent="0.25">
      <c r="A543" s="820"/>
      <c r="B543" s="830"/>
      <c r="C543" s="830"/>
      <c r="D543" s="843"/>
      <c r="E543" s="843"/>
      <c r="F543" s="897"/>
      <c r="G543" s="830"/>
      <c r="H543" s="861"/>
      <c r="I543" s="861"/>
      <c r="J543" s="1018"/>
      <c r="K543" s="919"/>
      <c r="L543" s="1019"/>
      <c r="M543" s="861"/>
      <c r="N543" s="1076"/>
      <c r="O543" s="843"/>
      <c r="P543" s="1069"/>
      <c r="Q543" s="1069"/>
      <c r="R543" s="843"/>
      <c r="S543" s="704"/>
    </row>
    <row r="544" spans="1:19" x14ac:dyDescent="0.25">
      <c r="A544" s="820"/>
      <c r="B544" s="830"/>
      <c r="C544" s="830"/>
      <c r="D544" s="844"/>
      <c r="E544" s="844"/>
      <c r="F544" s="898"/>
      <c r="G544" s="830"/>
      <c r="H544" s="861"/>
      <c r="I544" s="861"/>
      <c r="J544" s="1018"/>
      <c r="K544" s="975"/>
      <c r="L544" s="1019"/>
      <c r="M544" s="861"/>
      <c r="N544" s="1077"/>
      <c r="O544" s="844"/>
      <c r="P544" s="1070"/>
      <c r="Q544" s="1070"/>
      <c r="R544" s="844"/>
      <c r="S544" s="678"/>
    </row>
    <row r="545" spans="1:19" x14ac:dyDescent="0.25">
      <c r="A545" s="896" t="s">
        <v>2007</v>
      </c>
      <c r="B545" s="842" t="s">
        <v>3961</v>
      </c>
      <c r="C545" s="842" t="s">
        <v>3350</v>
      </c>
      <c r="D545" s="842" t="s">
        <v>3351</v>
      </c>
      <c r="E545" s="842" t="s">
        <v>3352</v>
      </c>
      <c r="F545" s="842"/>
      <c r="G545" s="842" t="s">
        <v>3353</v>
      </c>
      <c r="H545" s="848" t="s">
        <v>2342</v>
      </c>
      <c r="I545" s="848" t="s">
        <v>2343</v>
      </c>
      <c r="J545" s="915" t="s">
        <v>2329</v>
      </c>
      <c r="K545" s="918" t="s">
        <v>3962</v>
      </c>
      <c r="L545" s="920" t="s">
        <v>3342</v>
      </c>
      <c r="M545" s="848" t="s">
        <v>3343</v>
      </c>
      <c r="N545" s="896" t="s">
        <v>2010</v>
      </c>
      <c r="O545" s="842" t="s">
        <v>3331</v>
      </c>
      <c r="P545" s="863" t="s">
        <v>3955</v>
      </c>
      <c r="Q545" s="1078" t="s">
        <v>3956</v>
      </c>
      <c r="R545" s="842" t="s">
        <v>3963</v>
      </c>
      <c r="S545" s="1036" t="s">
        <v>3332</v>
      </c>
    </row>
    <row r="546" spans="1:19" x14ac:dyDescent="0.25">
      <c r="A546" s="897"/>
      <c r="B546" s="843"/>
      <c r="C546" s="843"/>
      <c r="D546" s="843"/>
      <c r="E546" s="843"/>
      <c r="F546" s="843"/>
      <c r="G546" s="843"/>
      <c r="H546" s="849"/>
      <c r="I546" s="849"/>
      <c r="J546" s="916"/>
      <c r="K546" s="919"/>
      <c r="L546" s="921"/>
      <c r="M546" s="849"/>
      <c r="N546" s="897"/>
      <c r="O546" s="843"/>
      <c r="P546" s="914"/>
      <c r="Q546" s="1079"/>
      <c r="R546" s="843"/>
      <c r="S546" s="1040"/>
    </row>
    <row r="547" spans="1:19" x14ac:dyDescent="0.25">
      <c r="A547" s="897"/>
      <c r="B547" s="843"/>
      <c r="C547" s="843"/>
      <c r="D547" s="844"/>
      <c r="E547" s="844"/>
      <c r="F547" s="843"/>
      <c r="G547" s="843"/>
      <c r="H547" s="849"/>
      <c r="I547" s="849"/>
      <c r="J547" s="916"/>
      <c r="K547" s="919"/>
      <c r="L547" s="921"/>
      <c r="M547" s="849"/>
      <c r="N547" s="897"/>
      <c r="O547" s="843"/>
      <c r="P547" s="914"/>
      <c r="Q547" s="1079"/>
      <c r="R547" s="843"/>
      <c r="S547" s="1040"/>
    </row>
    <row r="548" spans="1:19" ht="38.25" x14ac:dyDescent="0.25">
      <c r="A548" s="897"/>
      <c r="B548" s="843"/>
      <c r="C548" s="843"/>
      <c r="D548" s="540" t="s">
        <v>3354</v>
      </c>
      <c r="E548" s="546" t="s">
        <v>3355</v>
      </c>
      <c r="F548" s="843"/>
      <c r="G548" s="843"/>
      <c r="H548" s="849"/>
      <c r="I548" s="849"/>
      <c r="J548" s="916"/>
      <c r="K548" s="919"/>
      <c r="L548" s="921"/>
      <c r="M548" s="849"/>
      <c r="N548" s="897"/>
      <c r="O548" s="843"/>
      <c r="P548" s="914"/>
      <c r="Q548" s="1079"/>
      <c r="R548" s="843"/>
      <c r="S548" s="1040"/>
    </row>
    <row r="549" spans="1:19" ht="51" x14ac:dyDescent="0.25">
      <c r="A549" s="897"/>
      <c r="B549" s="843"/>
      <c r="C549" s="843"/>
      <c r="D549" s="540" t="s">
        <v>3356</v>
      </c>
      <c r="E549" s="540" t="s">
        <v>3357</v>
      </c>
      <c r="F549" s="843"/>
      <c r="G549" s="843"/>
      <c r="H549" s="849"/>
      <c r="I549" s="849"/>
      <c r="J549" s="916"/>
      <c r="K549" s="919" t="s">
        <v>3964</v>
      </c>
      <c r="L549" s="921"/>
      <c r="M549" s="849"/>
      <c r="N549" s="897"/>
      <c r="O549" s="843"/>
      <c r="P549" s="914"/>
      <c r="Q549" s="1079"/>
      <c r="R549" s="843"/>
      <c r="S549" s="1040"/>
    </row>
    <row r="550" spans="1:19" ht="63.75" x14ac:dyDescent="0.25">
      <c r="A550" s="897"/>
      <c r="B550" s="843"/>
      <c r="C550" s="843"/>
      <c r="D550" s="540" t="s">
        <v>3358</v>
      </c>
      <c r="E550" s="540" t="s">
        <v>3359</v>
      </c>
      <c r="F550" s="844"/>
      <c r="G550" s="843"/>
      <c r="H550" s="849"/>
      <c r="I550" s="849"/>
      <c r="J550" s="916"/>
      <c r="K550" s="919"/>
      <c r="L550" s="921"/>
      <c r="M550" s="849"/>
      <c r="N550" s="897"/>
      <c r="O550" s="843"/>
      <c r="P550" s="914"/>
      <c r="Q550" s="1079"/>
      <c r="R550" s="843"/>
      <c r="S550" s="1040"/>
    </row>
    <row r="551" spans="1:19" ht="27.75" customHeight="1" x14ac:dyDescent="0.25">
      <c r="A551" s="897"/>
      <c r="B551" s="843"/>
      <c r="C551" s="843"/>
      <c r="D551" s="842" t="s">
        <v>3360</v>
      </c>
      <c r="E551" s="842"/>
      <c r="F551" s="842"/>
      <c r="G551" s="843"/>
      <c r="H551" s="849"/>
      <c r="I551" s="849"/>
      <c r="J551" s="916"/>
      <c r="K551" s="919" t="s">
        <v>2019</v>
      </c>
      <c r="L551" s="921"/>
      <c r="M551" s="849"/>
      <c r="N551" s="897"/>
      <c r="O551" s="843"/>
      <c r="P551" s="914"/>
      <c r="Q551" s="1079"/>
      <c r="R551" s="843"/>
      <c r="S551" s="1040"/>
    </row>
    <row r="552" spans="1:19" ht="31.5" customHeight="1" x14ac:dyDescent="0.25">
      <c r="A552" s="898"/>
      <c r="B552" s="844"/>
      <c r="C552" s="844"/>
      <c r="D552" s="844"/>
      <c r="E552" s="844"/>
      <c r="F552" s="844"/>
      <c r="G552" s="844"/>
      <c r="H552" s="850"/>
      <c r="I552" s="850"/>
      <c r="J552" s="917"/>
      <c r="K552" s="1081"/>
      <c r="L552" s="922"/>
      <c r="M552" s="850"/>
      <c r="N552" s="898"/>
      <c r="O552" s="844"/>
      <c r="P552" s="868"/>
      <c r="Q552" s="1080"/>
      <c r="R552" s="844"/>
      <c r="S552" s="1037"/>
    </row>
    <row r="553" spans="1:19" ht="51" x14ac:dyDescent="0.25">
      <c r="A553" s="842" t="s">
        <v>3361</v>
      </c>
      <c r="B553" s="842" t="s">
        <v>3362</v>
      </c>
      <c r="C553" s="842" t="s">
        <v>3965</v>
      </c>
      <c r="D553" s="510" t="s">
        <v>3363</v>
      </c>
      <c r="F553" s="510"/>
      <c r="G553" s="830" t="s">
        <v>3364</v>
      </c>
      <c r="H553" s="987" t="s">
        <v>2327</v>
      </c>
      <c r="I553" s="987" t="s">
        <v>2343</v>
      </c>
      <c r="J553" s="1082" t="s">
        <v>2329</v>
      </c>
      <c r="K553" s="869" t="s">
        <v>3966</v>
      </c>
      <c r="L553" s="1084" t="s">
        <v>3342</v>
      </c>
      <c r="M553" s="848" t="s">
        <v>3343</v>
      </c>
      <c r="N553" s="842" t="s">
        <v>3967</v>
      </c>
      <c r="O553" s="842" t="s">
        <v>3331</v>
      </c>
      <c r="P553" s="842" t="s">
        <v>3968</v>
      </c>
      <c r="Q553" s="842" t="s">
        <v>3409</v>
      </c>
      <c r="R553" s="845" t="s">
        <v>3963</v>
      </c>
      <c r="S553" s="872" t="s">
        <v>3332</v>
      </c>
    </row>
    <row r="554" spans="1:19" ht="25.5" x14ac:dyDescent="0.25">
      <c r="A554" s="843"/>
      <c r="B554" s="843"/>
      <c r="C554" s="843"/>
      <c r="D554" s="510" t="s">
        <v>3365</v>
      </c>
      <c r="E554" s="510"/>
      <c r="F554" s="510"/>
      <c r="G554" s="830"/>
      <c r="H554" s="988"/>
      <c r="I554" s="988"/>
      <c r="J554" s="1083"/>
      <c r="K554" s="859"/>
      <c r="L554" s="1085"/>
      <c r="M554" s="849"/>
      <c r="N554" s="844"/>
      <c r="O554" s="844"/>
      <c r="P554" s="844"/>
      <c r="Q554" s="844"/>
      <c r="R554" s="847"/>
      <c r="S554" s="873"/>
    </row>
    <row r="555" spans="1:19" ht="76.5" x14ac:dyDescent="0.25">
      <c r="A555" s="843"/>
      <c r="B555" s="843"/>
      <c r="C555" s="843"/>
      <c r="D555" s="540" t="s">
        <v>3366</v>
      </c>
      <c r="E555" s="540" t="s">
        <v>3349</v>
      </c>
      <c r="F555" s="540"/>
      <c r="G555" s="830"/>
      <c r="H555" s="988"/>
      <c r="I555" s="988"/>
      <c r="J555" s="1083"/>
      <c r="K555" s="859"/>
      <c r="L555" s="1085"/>
      <c r="M555" s="849"/>
      <c r="N555" s="548" t="s">
        <v>2028</v>
      </c>
      <c r="O555" s="548" t="s">
        <v>3331</v>
      </c>
      <c r="P555" s="548" t="s">
        <v>3969</v>
      </c>
      <c r="Q555" s="548" t="s">
        <v>3409</v>
      </c>
      <c r="R555" s="548" t="s">
        <v>3970</v>
      </c>
      <c r="S555" s="678" t="s">
        <v>3332</v>
      </c>
    </row>
    <row r="556" spans="1:19" ht="51" x14ac:dyDescent="0.25">
      <c r="A556" s="843"/>
      <c r="B556" s="843"/>
      <c r="C556" s="843"/>
      <c r="D556" s="540" t="s">
        <v>3367</v>
      </c>
      <c r="E556" s="540"/>
      <c r="F556" s="540"/>
      <c r="G556" s="830"/>
      <c r="H556" s="988"/>
      <c r="I556" s="988"/>
      <c r="J556" s="1083"/>
      <c r="K556" s="859"/>
      <c r="L556" s="1085"/>
      <c r="M556" s="849"/>
      <c r="N556" s="548" t="s">
        <v>3971</v>
      </c>
      <c r="O556" s="548" t="s">
        <v>3331</v>
      </c>
      <c r="P556" s="548" t="s">
        <v>3969</v>
      </c>
      <c r="Q556" s="548" t="s">
        <v>3409</v>
      </c>
      <c r="R556" s="554" t="s">
        <v>3963</v>
      </c>
      <c r="S556" s="678" t="s">
        <v>3332</v>
      </c>
    </row>
    <row r="557" spans="1:19" ht="89.25" x14ac:dyDescent="0.25">
      <c r="A557" s="843"/>
      <c r="B557" s="843"/>
      <c r="C557" s="843"/>
      <c r="D557" s="540" t="s">
        <v>3368</v>
      </c>
      <c r="E557" s="540"/>
      <c r="F557" s="540"/>
      <c r="G557" s="830"/>
      <c r="H557" s="988"/>
      <c r="I557" s="988"/>
      <c r="J557" s="1083"/>
      <c r="K557" s="870"/>
      <c r="L557" s="1085"/>
      <c r="M557" s="849"/>
      <c r="N557" s="548" t="s">
        <v>3972</v>
      </c>
      <c r="O557" s="548" t="s">
        <v>3973</v>
      </c>
      <c r="P557" s="548" t="s">
        <v>3969</v>
      </c>
      <c r="Q557" s="548" t="s">
        <v>3409</v>
      </c>
      <c r="R557" s="554" t="s">
        <v>3974</v>
      </c>
      <c r="S557" s="678" t="s">
        <v>3332</v>
      </c>
    </row>
    <row r="558" spans="1:19" ht="293.25" x14ac:dyDescent="0.25">
      <c r="A558" s="540" t="s">
        <v>2036</v>
      </c>
      <c r="B558" s="540" t="s">
        <v>3369</v>
      </c>
      <c r="C558" s="540" t="s">
        <v>3370</v>
      </c>
      <c r="D558" s="540" t="s">
        <v>3371</v>
      </c>
      <c r="E558" s="540" t="s">
        <v>3359</v>
      </c>
      <c r="F558" s="540"/>
      <c r="G558" s="540" t="s">
        <v>3372</v>
      </c>
      <c r="H558" s="559" t="s">
        <v>2342</v>
      </c>
      <c r="I558" s="559" t="s">
        <v>2343</v>
      </c>
      <c r="J558" s="559" t="s">
        <v>2329</v>
      </c>
      <c r="K558" s="558" t="s">
        <v>3975</v>
      </c>
      <c r="L558" s="561" t="s">
        <v>3342</v>
      </c>
      <c r="M558" s="542" t="s">
        <v>3343</v>
      </c>
      <c r="N558" s="540" t="s">
        <v>2039</v>
      </c>
      <c r="O558" s="540" t="s">
        <v>3331</v>
      </c>
      <c r="P558" s="540" t="s">
        <v>3955</v>
      </c>
      <c r="Q558" s="540" t="s">
        <v>3956</v>
      </c>
      <c r="R558" s="539" t="s">
        <v>3963</v>
      </c>
      <c r="S558" s="516" t="s">
        <v>3332</v>
      </c>
    </row>
  </sheetData>
  <mergeCells count="1639">
    <mergeCell ref="M545:M552"/>
    <mergeCell ref="N545:N552"/>
    <mergeCell ref="O545:O552"/>
    <mergeCell ref="P545:P552"/>
    <mergeCell ref="Q545:Q552"/>
    <mergeCell ref="R545:R552"/>
    <mergeCell ref="S545:S552"/>
    <mergeCell ref="K549:K550"/>
    <mergeCell ref="D551:D552"/>
    <mergeCell ref="E551:E552"/>
    <mergeCell ref="F551:F552"/>
    <mergeCell ref="K551:K552"/>
    <mergeCell ref="A553:A557"/>
    <mergeCell ref="B553:B557"/>
    <mergeCell ref="C553:C557"/>
    <mergeCell ref="G553:G557"/>
    <mergeCell ref="H553:H557"/>
    <mergeCell ref="I553:I557"/>
    <mergeCell ref="J553:J557"/>
    <mergeCell ref="K553:K557"/>
    <mergeCell ref="L553:L557"/>
    <mergeCell ref="M553:M557"/>
    <mergeCell ref="N553:N554"/>
    <mergeCell ref="O553:O554"/>
    <mergeCell ref="P553:P554"/>
    <mergeCell ref="Q553:Q554"/>
    <mergeCell ref="R553:R554"/>
    <mergeCell ref="S553:S554"/>
    <mergeCell ref="A545:A552"/>
    <mergeCell ref="B545:B552"/>
    <mergeCell ref="C545:C552"/>
    <mergeCell ref="D545:D547"/>
    <mergeCell ref="A539:A544"/>
    <mergeCell ref="B539:B544"/>
    <mergeCell ref="C539:C544"/>
    <mergeCell ref="G539:G544"/>
    <mergeCell ref="H539:H544"/>
    <mergeCell ref="I539:I544"/>
    <mergeCell ref="J539:J544"/>
    <mergeCell ref="K539:K544"/>
    <mergeCell ref="L539:L544"/>
    <mergeCell ref="M539:M544"/>
    <mergeCell ref="N539:N544"/>
    <mergeCell ref="O539:O544"/>
    <mergeCell ref="P539:P544"/>
    <mergeCell ref="Q539:Q544"/>
    <mergeCell ref="R539:R544"/>
    <mergeCell ref="F540:F544"/>
    <mergeCell ref="D542:D544"/>
    <mergeCell ref="E542:E544"/>
    <mergeCell ref="A534:E534"/>
    <mergeCell ref="F534:S534"/>
    <mergeCell ref="A535:A538"/>
    <mergeCell ref="B535:B538"/>
    <mergeCell ref="C535:C538"/>
    <mergeCell ref="D535:D536"/>
    <mergeCell ref="E535:E536"/>
    <mergeCell ref="F535:F536"/>
    <mergeCell ref="G535:G538"/>
    <mergeCell ref="H535:H538"/>
    <mergeCell ref="I535:I538"/>
    <mergeCell ref="J535:J538"/>
    <mergeCell ref="K535:K538"/>
    <mergeCell ref="L535:L538"/>
    <mergeCell ref="M535:M538"/>
    <mergeCell ref="N535:N536"/>
    <mergeCell ref="O535:O536"/>
    <mergeCell ref="P535:P536"/>
    <mergeCell ref="Q535:Q536"/>
    <mergeCell ref="R535:R536"/>
    <mergeCell ref="S535:S536"/>
    <mergeCell ref="N537:N538"/>
    <mergeCell ref="O537:O538"/>
    <mergeCell ref="P537:P538"/>
    <mergeCell ref="Q537:Q538"/>
    <mergeCell ref="R537:R538"/>
    <mergeCell ref="S537:S538"/>
    <mergeCell ref="N521:N522"/>
    <mergeCell ref="O521:O522"/>
    <mergeCell ref="P521:P522"/>
    <mergeCell ref="Q521:Q522"/>
    <mergeCell ref="R521:R522"/>
    <mergeCell ref="S521:S522"/>
    <mergeCell ref="K523:K524"/>
    <mergeCell ref="N523:N524"/>
    <mergeCell ref="O523:O524"/>
    <mergeCell ref="P523:P524"/>
    <mergeCell ref="Q523:Q524"/>
    <mergeCell ref="R523:R524"/>
    <mergeCell ref="S523:S524"/>
    <mergeCell ref="K525:K528"/>
    <mergeCell ref="N525:N528"/>
    <mergeCell ref="O525:O528"/>
    <mergeCell ref="P525:P528"/>
    <mergeCell ref="Q525:Q528"/>
    <mergeCell ref="R525:R528"/>
    <mergeCell ref="S525:S528"/>
    <mergeCell ref="M521:M531"/>
    <mergeCell ref="O529:O531"/>
    <mergeCell ref="S513:S514"/>
    <mergeCell ref="D515:D517"/>
    <mergeCell ref="F515:F517"/>
    <mergeCell ref="K515:K516"/>
    <mergeCell ref="N515:N518"/>
    <mergeCell ref="O515:O518"/>
    <mergeCell ref="P515:P518"/>
    <mergeCell ref="Q515:Q518"/>
    <mergeCell ref="R515:R518"/>
    <mergeCell ref="S515:S518"/>
    <mergeCell ref="E516:E517"/>
    <mergeCell ref="K517:K518"/>
    <mergeCell ref="G519:G520"/>
    <mergeCell ref="K519:K520"/>
    <mergeCell ref="N519:N520"/>
    <mergeCell ref="O519:O520"/>
    <mergeCell ref="P519:P520"/>
    <mergeCell ref="Q519:Q520"/>
    <mergeCell ref="R519:R520"/>
    <mergeCell ref="S519:S520"/>
    <mergeCell ref="A505:A508"/>
    <mergeCell ref="B505:B508"/>
    <mergeCell ref="C505:C508"/>
    <mergeCell ref="D505:D508"/>
    <mergeCell ref="E505:E508"/>
    <mergeCell ref="F505:F508"/>
    <mergeCell ref="G505:G508"/>
    <mergeCell ref="H505:H508"/>
    <mergeCell ref="I505:I508"/>
    <mergeCell ref="J505:J508"/>
    <mergeCell ref="L505:L508"/>
    <mergeCell ref="M505:M508"/>
    <mergeCell ref="A511:F511"/>
    <mergeCell ref="G511:S511"/>
    <mergeCell ref="A512:A520"/>
    <mergeCell ref="B512:B520"/>
    <mergeCell ref="C512:C520"/>
    <mergeCell ref="D512:D514"/>
    <mergeCell ref="E512:E514"/>
    <mergeCell ref="F512:F514"/>
    <mergeCell ref="G512:G518"/>
    <mergeCell ref="H512:H520"/>
    <mergeCell ref="I512:I520"/>
    <mergeCell ref="J512:J520"/>
    <mergeCell ref="L512:L520"/>
    <mergeCell ref="M512:M520"/>
    <mergeCell ref="K513:K514"/>
    <mergeCell ref="N513:N514"/>
    <mergeCell ref="O513:O514"/>
    <mergeCell ref="P513:P514"/>
    <mergeCell ref="Q513:Q514"/>
    <mergeCell ref="R513:R514"/>
    <mergeCell ref="O491:O494"/>
    <mergeCell ref="P491:P494"/>
    <mergeCell ref="Q491:Q494"/>
    <mergeCell ref="R491:R494"/>
    <mergeCell ref="S491:S494"/>
    <mergeCell ref="A497:E497"/>
    <mergeCell ref="F497:S497"/>
    <mergeCell ref="A498:A499"/>
    <mergeCell ref="C498:C499"/>
    <mergeCell ref="H498:H499"/>
    <mergeCell ref="I498:I499"/>
    <mergeCell ref="J498:J499"/>
    <mergeCell ref="L498:L499"/>
    <mergeCell ref="M498:M499"/>
    <mergeCell ref="A500:A504"/>
    <mergeCell ref="B500:B504"/>
    <mergeCell ref="C500:C504"/>
    <mergeCell ref="D500:D504"/>
    <mergeCell ref="E500:E504"/>
    <mergeCell ref="F500:F504"/>
    <mergeCell ref="G500:G504"/>
    <mergeCell ref="H500:H504"/>
    <mergeCell ref="I500:I504"/>
    <mergeCell ref="J500:J504"/>
    <mergeCell ref="L500:L504"/>
    <mergeCell ref="M500:M504"/>
    <mergeCell ref="Q480:Q481"/>
    <mergeCell ref="R480:R481"/>
    <mergeCell ref="S480:S481"/>
    <mergeCell ref="A482:A490"/>
    <mergeCell ref="B482:B490"/>
    <mergeCell ref="C482:C490"/>
    <mergeCell ref="D482:D484"/>
    <mergeCell ref="E482:E484"/>
    <mergeCell ref="F482:F484"/>
    <mergeCell ref="G482:G490"/>
    <mergeCell ref="H482:H490"/>
    <mergeCell ref="I482:I490"/>
    <mergeCell ref="J482:J490"/>
    <mergeCell ref="L482:L490"/>
    <mergeCell ref="M482:M490"/>
    <mergeCell ref="O482:O483"/>
    <mergeCell ref="P482:P483"/>
    <mergeCell ref="Q482:Q483"/>
    <mergeCell ref="R482:R483"/>
    <mergeCell ref="S482:S483"/>
    <mergeCell ref="K487:K490"/>
    <mergeCell ref="N487:N490"/>
    <mergeCell ref="D488:D490"/>
    <mergeCell ref="E488:E490"/>
    <mergeCell ref="F488:F490"/>
    <mergeCell ref="Q462:Q464"/>
    <mergeCell ref="R462:R464"/>
    <mergeCell ref="S462:S464"/>
    <mergeCell ref="E464:E465"/>
    <mergeCell ref="F464:F465"/>
    <mergeCell ref="N465:N467"/>
    <mergeCell ref="O465:O467"/>
    <mergeCell ref="P465:P467"/>
    <mergeCell ref="Q465:Q467"/>
    <mergeCell ref="R465:R467"/>
    <mergeCell ref="S465:S467"/>
    <mergeCell ref="D466:D471"/>
    <mergeCell ref="E466:E467"/>
    <mergeCell ref="F466:F473"/>
    <mergeCell ref="K466:K467"/>
    <mergeCell ref="E468:E471"/>
    <mergeCell ref="K470:K471"/>
    <mergeCell ref="N470:N471"/>
    <mergeCell ref="O470:O471"/>
    <mergeCell ref="P470:P471"/>
    <mergeCell ref="Q470:Q471"/>
    <mergeCell ref="R470:R471"/>
    <mergeCell ref="S470:S471"/>
    <mergeCell ref="G472:G481"/>
    <mergeCell ref="H472:H481"/>
    <mergeCell ref="I472:I481"/>
    <mergeCell ref="J472:J481"/>
    <mergeCell ref="K472:K475"/>
    <mergeCell ref="L472:L481"/>
    <mergeCell ref="M472:M481"/>
    <mergeCell ref="N472:N475"/>
    <mergeCell ref="O472:O475"/>
    <mergeCell ref="A455:A458"/>
    <mergeCell ref="B455:B456"/>
    <mergeCell ref="C455:C458"/>
    <mergeCell ref="F455:F456"/>
    <mergeCell ref="G455:G458"/>
    <mergeCell ref="H455:H458"/>
    <mergeCell ref="I455:I458"/>
    <mergeCell ref="J455:J458"/>
    <mergeCell ref="L455:L458"/>
    <mergeCell ref="M455:M458"/>
    <mergeCell ref="B457:B458"/>
    <mergeCell ref="D457:D458"/>
    <mergeCell ref="E457:E458"/>
    <mergeCell ref="F457:F458"/>
    <mergeCell ref="A461:E461"/>
    <mergeCell ref="F461:S461"/>
    <mergeCell ref="A462:A471"/>
    <mergeCell ref="B462:B471"/>
    <mergeCell ref="C462:C471"/>
    <mergeCell ref="D462:D465"/>
    <mergeCell ref="E462:E463"/>
    <mergeCell ref="F462:F463"/>
    <mergeCell ref="G462:G471"/>
    <mergeCell ref="H462:H471"/>
    <mergeCell ref="I462:I471"/>
    <mergeCell ref="J462:J471"/>
    <mergeCell ref="K462:K465"/>
    <mergeCell ref="L462:L471"/>
    <mergeCell ref="M462:M471"/>
    <mergeCell ref="N462:N464"/>
    <mergeCell ref="O462:O464"/>
    <mergeCell ref="P462:P464"/>
    <mergeCell ref="A448:A451"/>
    <mergeCell ref="B448:B451"/>
    <mergeCell ref="C448:C451"/>
    <mergeCell ref="G448:G451"/>
    <mergeCell ref="H448:H451"/>
    <mergeCell ref="I448:I451"/>
    <mergeCell ref="J448:J451"/>
    <mergeCell ref="L448:L451"/>
    <mergeCell ref="M448:M451"/>
    <mergeCell ref="O448:O449"/>
    <mergeCell ref="A452:A454"/>
    <mergeCell ref="B452:B454"/>
    <mergeCell ref="C452:C454"/>
    <mergeCell ref="D452:D453"/>
    <mergeCell ref="E452:E453"/>
    <mergeCell ref="G452:G454"/>
    <mergeCell ref="H452:H454"/>
    <mergeCell ref="I452:I454"/>
    <mergeCell ref="J452:J454"/>
    <mergeCell ref="L452:L454"/>
    <mergeCell ref="M452:M454"/>
    <mergeCell ref="J441:J445"/>
    <mergeCell ref="L441:L445"/>
    <mergeCell ref="M441:M445"/>
    <mergeCell ref="O441:O445"/>
    <mergeCell ref="K443:K444"/>
    <mergeCell ref="N443:N444"/>
    <mergeCell ref="P443:P444"/>
    <mergeCell ref="Q443:Q444"/>
    <mergeCell ref="R443:R444"/>
    <mergeCell ref="S443:S444"/>
    <mergeCell ref="D444:D445"/>
    <mergeCell ref="E444:E445"/>
    <mergeCell ref="F444:F445"/>
    <mergeCell ref="A446:A447"/>
    <mergeCell ref="B446:B447"/>
    <mergeCell ref="C446:C447"/>
    <mergeCell ref="G446:G447"/>
    <mergeCell ref="H446:H447"/>
    <mergeCell ref="I446:I447"/>
    <mergeCell ref="J446:J447"/>
    <mergeCell ref="L446:L447"/>
    <mergeCell ref="M446:M447"/>
    <mergeCell ref="O446:O447"/>
    <mergeCell ref="A441:A445"/>
    <mergeCell ref="B441:B445"/>
    <mergeCell ref="C441:C445"/>
    <mergeCell ref="G441:G445"/>
    <mergeCell ref="H441:H445"/>
    <mergeCell ref="I441:I445"/>
    <mergeCell ref="H433:H436"/>
    <mergeCell ref="I433:I436"/>
    <mergeCell ref="J433:J436"/>
    <mergeCell ref="L433:L436"/>
    <mergeCell ref="M433:M436"/>
    <mergeCell ref="O433:O434"/>
    <mergeCell ref="A437:A440"/>
    <mergeCell ref="B437:B440"/>
    <mergeCell ref="C437:C440"/>
    <mergeCell ref="E437:E440"/>
    <mergeCell ref="G437:G440"/>
    <mergeCell ref="H437:H440"/>
    <mergeCell ref="I437:I440"/>
    <mergeCell ref="J437:J440"/>
    <mergeCell ref="K437:K438"/>
    <mergeCell ref="L437:L440"/>
    <mergeCell ref="M437:M440"/>
    <mergeCell ref="O437:O438"/>
    <mergeCell ref="D439:D440"/>
    <mergeCell ref="F439:F440"/>
    <mergeCell ref="C433:C436"/>
    <mergeCell ref="A433:A436"/>
    <mergeCell ref="B433:B436"/>
    <mergeCell ref="G433:G435"/>
    <mergeCell ref="H420:H425"/>
    <mergeCell ref="I420:I425"/>
    <mergeCell ref="J420:J425"/>
    <mergeCell ref="L420:L427"/>
    <mergeCell ref="M420:M427"/>
    <mergeCell ref="K421:K422"/>
    <mergeCell ref="S421:S422"/>
    <mergeCell ref="D422:D425"/>
    <mergeCell ref="E422:E425"/>
    <mergeCell ref="F422:F425"/>
    <mergeCell ref="D426:D427"/>
    <mergeCell ref="E426:E427"/>
    <mergeCell ref="A428:A432"/>
    <mergeCell ref="B428:B432"/>
    <mergeCell ref="C428:C432"/>
    <mergeCell ref="D428:D429"/>
    <mergeCell ref="E428:E429"/>
    <mergeCell ref="F428:F429"/>
    <mergeCell ref="G428:G432"/>
    <mergeCell ref="H428:H432"/>
    <mergeCell ref="I428:I432"/>
    <mergeCell ref="J428:J432"/>
    <mergeCell ref="L428:L432"/>
    <mergeCell ref="M428:M432"/>
    <mergeCell ref="O430:O432"/>
    <mergeCell ref="N431:N432"/>
    <mergeCell ref="P431:P432"/>
    <mergeCell ref="Q431:Q432"/>
    <mergeCell ref="R431:R432"/>
    <mergeCell ref="S431:S432"/>
    <mergeCell ref="Q421:Q422"/>
    <mergeCell ref="R421:R422"/>
    <mergeCell ref="A399:A401"/>
    <mergeCell ref="B399:B401"/>
    <mergeCell ref="H399:H401"/>
    <mergeCell ref="I399:I401"/>
    <mergeCell ref="J399:J401"/>
    <mergeCell ref="L399:L401"/>
    <mergeCell ref="M399:M401"/>
    <mergeCell ref="A402:A405"/>
    <mergeCell ref="B402:B405"/>
    <mergeCell ref="H402:H405"/>
    <mergeCell ref="I402:I405"/>
    <mergeCell ref="J402:J405"/>
    <mergeCell ref="L402:L405"/>
    <mergeCell ref="M402:M405"/>
    <mergeCell ref="C403:C404"/>
    <mergeCell ref="D403:D404"/>
    <mergeCell ref="E403:E404"/>
    <mergeCell ref="F403:F404"/>
    <mergeCell ref="G403:G404"/>
    <mergeCell ref="K403:K404"/>
    <mergeCell ref="Q387:Q388"/>
    <mergeCell ref="R387:R388"/>
    <mergeCell ref="S387:S388"/>
    <mergeCell ref="A389:A393"/>
    <mergeCell ref="B389:B393"/>
    <mergeCell ref="H389:H393"/>
    <mergeCell ref="I389:I393"/>
    <mergeCell ref="J389:J393"/>
    <mergeCell ref="L389:L393"/>
    <mergeCell ref="M389:M393"/>
    <mergeCell ref="A394:A398"/>
    <mergeCell ref="B394:B398"/>
    <mergeCell ref="H394:H398"/>
    <mergeCell ref="I394:I398"/>
    <mergeCell ref="J394:J398"/>
    <mergeCell ref="L394:L398"/>
    <mergeCell ref="M394:M398"/>
    <mergeCell ref="A365:E365"/>
    <mergeCell ref="F365:S365"/>
    <mergeCell ref="A366:A367"/>
    <mergeCell ref="B366:B367"/>
    <mergeCell ref="H366:H367"/>
    <mergeCell ref="I366:I367"/>
    <mergeCell ref="J366:J367"/>
    <mergeCell ref="L366:L367"/>
    <mergeCell ref="M366:M367"/>
    <mergeCell ref="A369:A371"/>
    <mergeCell ref="B369:B371"/>
    <mergeCell ref="H369:H371"/>
    <mergeCell ref="I369:I371"/>
    <mergeCell ref="J369:J371"/>
    <mergeCell ref="L369:L371"/>
    <mergeCell ref="M369:M371"/>
    <mergeCell ref="A372:A376"/>
    <mergeCell ref="B372:B376"/>
    <mergeCell ref="H372:H376"/>
    <mergeCell ref="I372:I376"/>
    <mergeCell ref="J372:J376"/>
    <mergeCell ref="L372:L376"/>
    <mergeCell ref="M372:M376"/>
    <mergeCell ref="C375:C376"/>
    <mergeCell ref="D375:D376"/>
    <mergeCell ref="E375:E376"/>
    <mergeCell ref="F375:F376"/>
    <mergeCell ref="G375:G376"/>
    <mergeCell ref="C349:C351"/>
    <mergeCell ref="N350:N351"/>
    <mergeCell ref="O350:O351"/>
    <mergeCell ref="P350:P351"/>
    <mergeCell ref="Q350:Q351"/>
    <mergeCell ref="R350:R351"/>
    <mergeCell ref="S350:S351"/>
    <mergeCell ref="A355:A362"/>
    <mergeCell ref="B355:B362"/>
    <mergeCell ref="G355:G362"/>
    <mergeCell ref="H355:H362"/>
    <mergeCell ref="I355:I362"/>
    <mergeCell ref="J355:J362"/>
    <mergeCell ref="K355:K362"/>
    <mergeCell ref="L355:L362"/>
    <mergeCell ref="M355:M362"/>
    <mergeCell ref="C356:C357"/>
    <mergeCell ref="D356:D357"/>
    <mergeCell ref="N356:N357"/>
    <mergeCell ref="O356:O357"/>
    <mergeCell ref="P356:P357"/>
    <mergeCell ref="Q356:Q357"/>
    <mergeCell ref="R356:R357"/>
    <mergeCell ref="S356:S357"/>
    <mergeCell ref="C358:C361"/>
    <mergeCell ref="B335:B336"/>
    <mergeCell ref="C335:C336"/>
    <mergeCell ref="D335:D336"/>
    <mergeCell ref="E335:E336"/>
    <mergeCell ref="F335:F336"/>
    <mergeCell ref="G335:G336"/>
    <mergeCell ref="H335:H336"/>
    <mergeCell ref="I335:I336"/>
    <mergeCell ref="J335:J336"/>
    <mergeCell ref="K335:K336"/>
    <mergeCell ref="L335:L336"/>
    <mergeCell ref="M335:M336"/>
    <mergeCell ref="A339:E339"/>
    <mergeCell ref="F339:S339"/>
    <mergeCell ref="A340:A354"/>
    <mergeCell ref="B340:B354"/>
    <mergeCell ref="C340:C343"/>
    <mergeCell ref="D340:D341"/>
    <mergeCell ref="G340:G354"/>
    <mergeCell ref="H340:H354"/>
    <mergeCell ref="I340:I354"/>
    <mergeCell ref="J340:J354"/>
    <mergeCell ref="K340:K354"/>
    <mergeCell ref="L340:L354"/>
    <mergeCell ref="M340:M354"/>
    <mergeCell ref="N340:N341"/>
    <mergeCell ref="O340:O341"/>
    <mergeCell ref="P340:P341"/>
    <mergeCell ref="Q340:Q341"/>
    <mergeCell ref="R340:R341"/>
    <mergeCell ref="S340:S341"/>
    <mergeCell ref="C344:C348"/>
    <mergeCell ref="A328:E328"/>
    <mergeCell ref="F328:S328"/>
    <mergeCell ref="A329:A334"/>
    <mergeCell ref="B329:B334"/>
    <mergeCell ref="C329:C334"/>
    <mergeCell ref="D329:D330"/>
    <mergeCell ref="E329:E330"/>
    <mergeCell ref="F329:F330"/>
    <mergeCell ref="G329:G334"/>
    <mergeCell ref="H329:H334"/>
    <mergeCell ref="I329:I334"/>
    <mergeCell ref="J329:J334"/>
    <mergeCell ref="K329:K330"/>
    <mergeCell ref="L329:L334"/>
    <mergeCell ref="M329:M334"/>
    <mergeCell ref="N331:N332"/>
    <mergeCell ref="O331:O332"/>
    <mergeCell ref="P331:P332"/>
    <mergeCell ref="Q331:Q332"/>
    <mergeCell ref="R331:R332"/>
    <mergeCell ref="S331:S332"/>
    <mergeCell ref="D333:D334"/>
    <mergeCell ref="C320:C323"/>
    <mergeCell ref="G320:G323"/>
    <mergeCell ref="H320:H323"/>
    <mergeCell ref="I320:I323"/>
    <mergeCell ref="J320:J323"/>
    <mergeCell ref="K320:K321"/>
    <mergeCell ref="L320:L323"/>
    <mergeCell ref="M320:M323"/>
    <mergeCell ref="N320:N321"/>
    <mergeCell ref="O320:O323"/>
    <mergeCell ref="P320:P323"/>
    <mergeCell ref="Q320:Q323"/>
    <mergeCell ref="R320:R321"/>
    <mergeCell ref="S320:S321"/>
    <mergeCell ref="K322:K323"/>
    <mergeCell ref="N322:N323"/>
    <mergeCell ref="R322:R323"/>
    <mergeCell ref="S322:S323"/>
    <mergeCell ref="A302:A304"/>
    <mergeCell ref="C302:C304"/>
    <mergeCell ref="G302:G304"/>
    <mergeCell ref="H302:H304"/>
    <mergeCell ref="I302:I304"/>
    <mergeCell ref="J302:J304"/>
    <mergeCell ref="L302:L304"/>
    <mergeCell ref="M302:M304"/>
    <mergeCell ref="N303:N304"/>
    <mergeCell ref="A305:A306"/>
    <mergeCell ref="B305:B306"/>
    <mergeCell ref="G305:G306"/>
    <mergeCell ref="H305:H306"/>
    <mergeCell ref="I305:I306"/>
    <mergeCell ref="J305:J306"/>
    <mergeCell ref="L305:L306"/>
    <mergeCell ref="M305:M306"/>
    <mergeCell ref="S286:S288"/>
    <mergeCell ref="D288:D289"/>
    <mergeCell ref="E288:E289"/>
    <mergeCell ref="F288:F289"/>
    <mergeCell ref="A293:E293"/>
    <mergeCell ref="F293:S293"/>
    <mergeCell ref="A294:A301"/>
    <mergeCell ref="B294:B296"/>
    <mergeCell ref="C294:C301"/>
    <mergeCell ref="D294:D296"/>
    <mergeCell ref="E294:E296"/>
    <mergeCell ref="F294:F296"/>
    <mergeCell ref="G294:G301"/>
    <mergeCell ref="H294:H301"/>
    <mergeCell ref="I294:I301"/>
    <mergeCell ref="J294:J301"/>
    <mergeCell ref="L294:L301"/>
    <mergeCell ref="M294:M301"/>
    <mergeCell ref="B297:B301"/>
    <mergeCell ref="D297:D301"/>
    <mergeCell ref="E297:E301"/>
    <mergeCell ref="F297:F301"/>
    <mergeCell ref="N298:N299"/>
    <mergeCell ref="O298:O299"/>
    <mergeCell ref="P298:P299"/>
    <mergeCell ref="Q298:Q299"/>
    <mergeCell ref="R298:R299"/>
    <mergeCell ref="S298:S299"/>
    <mergeCell ref="N300:N301"/>
    <mergeCell ref="O300:O301"/>
    <mergeCell ref="P300:P301"/>
    <mergeCell ref="Q300:Q301"/>
    <mergeCell ref="Q281:Q285"/>
    <mergeCell ref="R281:R285"/>
    <mergeCell ref="A286:A290"/>
    <mergeCell ref="B286:B290"/>
    <mergeCell ref="C286:C290"/>
    <mergeCell ref="D286:D287"/>
    <mergeCell ref="E286:E287"/>
    <mergeCell ref="F286:F287"/>
    <mergeCell ref="G286:G290"/>
    <mergeCell ref="H286:H290"/>
    <mergeCell ref="I286:I290"/>
    <mergeCell ref="J286:J290"/>
    <mergeCell ref="L286:L290"/>
    <mergeCell ref="M286:M290"/>
    <mergeCell ref="N286:N288"/>
    <mergeCell ref="O286:O288"/>
    <mergeCell ref="P286:P288"/>
    <mergeCell ref="Q286:Q288"/>
    <mergeCell ref="R286:R288"/>
    <mergeCell ref="G271:G280"/>
    <mergeCell ref="H271:H280"/>
    <mergeCell ref="I271:I280"/>
    <mergeCell ref="J271:J280"/>
    <mergeCell ref="L271:L280"/>
    <mergeCell ref="M271:M280"/>
    <mergeCell ref="N271:N280"/>
    <mergeCell ref="O271:O280"/>
    <mergeCell ref="P271:P280"/>
    <mergeCell ref="D276:D280"/>
    <mergeCell ref="E276:E280"/>
    <mergeCell ref="F276:F280"/>
    <mergeCell ref="A281:A285"/>
    <mergeCell ref="B281:B285"/>
    <mergeCell ref="C281:C285"/>
    <mergeCell ref="D281:D283"/>
    <mergeCell ref="E281:E283"/>
    <mergeCell ref="F281:F283"/>
    <mergeCell ref="G281:G285"/>
    <mergeCell ref="H281:H285"/>
    <mergeCell ref="I281:I285"/>
    <mergeCell ref="J281:J285"/>
    <mergeCell ref="L281:L285"/>
    <mergeCell ref="M281:M285"/>
    <mergeCell ref="N281:N285"/>
    <mergeCell ref="O281:O285"/>
    <mergeCell ref="P281:P285"/>
    <mergeCell ref="A252:A256"/>
    <mergeCell ref="B252:B256"/>
    <mergeCell ref="C252:C256"/>
    <mergeCell ref="E252:E256"/>
    <mergeCell ref="F252:F256"/>
    <mergeCell ref="G252:G254"/>
    <mergeCell ref="H252:H256"/>
    <mergeCell ref="I252:I256"/>
    <mergeCell ref="J252:J256"/>
    <mergeCell ref="L252:L256"/>
    <mergeCell ref="M252:M256"/>
    <mergeCell ref="K254:K256"/>
    <mergeCell ref="G255:G256"/>
    <mergeCell ref="A259:E259"/>
    <mergeCell ref="F259:S259"/>
    <mergeCell ref="A260:A270"/>
    <mergeCell ref="B260:B270"/>
    <mergeCell ref="C260:C270"/>
    <mergeCell ref="D260:D262"/>
    <mergeCell ref="E260:E262"/>
    <mergeCell ref="F260:F266"/>
    <mergeCell ref="G260:G270"/>
    <mergeCell ref="H260:H270"/>
    <mergeCell ref="I260:I270"/>
    <mergeCell ref="J260:J270"/>
    <mergeCell ref="L260:L270"/>
    <mergeCell ref="M260:M270"/>
    <mergeCell ref="N260:N270"/>
    <mergeCell ref="O260:O270"/>
    <mergeCell ref="P260:P270"/>
    <mergeCell ref="Q260:Q270"/>
    <mergeCell ref="R260:R270"/>
    <mergeCell ref="A248:A249"/>
    <mergeCell ref="H248:H249"/>
    <mergeCell ref="I248:I249"/>
    <mergeCell ref="J248:J249"/>
    <mergeCell ref="K248:K249"/>
    <mergeCell ref="L248:L249"/>
    <mergeCell ref="M248:M249"/>
    <mergeCell ref="N248:N249"/>
    <mergeCell ref="O248:O249"/>
    <mergeCell ref="P248:P249"/>
    <mergeCell ref="Q248:Q249"/>
    <mergeCell ref="R248:R249"/>
    <mergeCell ref="S248:S249"/>
    <mergeCell ref="A250:A251"/>
    <mergeCell ref="B250:B251"/>
    <mergeCell ref="C250:C251"/>
    <mergeCell ref="G250:G251"/>
    <mergeCell ref="H250:H251"/>
    <mergeCell ref="I250:I251"/>
    <mergeCell ref="J250:J251"/>
    <mergeCell ref="L250:L251"/>
    <mergeCell ref="M250:M251"/>
    <mergeCell ref="N250:N251"/>
    <mergeCell ref="O250:O251"/>
    <mergeCell ref="P250:P251"/>
    <mergeCell ref="Q250:Q251"/>
    <mergeCell ref="R250:R251"/>
    <mergeCell ref="S250:S251"/>
    <mergeCell ref="B244:B245"/>
    <mergeCell ref="C244:C245"/>
    <mergeCell ref="D244:D245"/>
    <mergeCell ref="E244:E245"/>
    <mergeCell ref="F244:F245"/>
    <mergeCell ref="H244:H245"/>
    <mergeCell ref="I244:I245"/>
    <mergeCell ref="J244:J245"/>
    <mergeCell ref="L244:L245"/>
    <mergeCell ref="M244:M245"/>
    <mergeCell ref="A246:A247"/>
    <mergeCell ref="B246:B247"/>
    <mergeCell ref="C246:C247"/>
    <mergeCell ref="D246:D247"/>
    <mergeCell ref="E246:E247"/>
    <mergeCell ref="F246:F247"/>
    <mergeCell ref="G246:G247"/>
    <mergeCell ref="H246:H247"/>
    <mergeCell ref="I246:I247"/>
    <mergeCell ref="J246:J247"/>
    <mergeCell ref="L246:L247"/>
    <mergeCell ref="M246:M247"/>
    <mergeCell ref="R234:R235"/>
    <mergeCell ref="S234:S235"/>
    <mergeCell ref="A236:A240"/>
    <mergeCell ref="B236:B240"/>
    <mergeCell ref="C236:C240"/>
    <mergeCell ref="D236:D238"/>
    <mergeCell ref="G236:G240"/>
    <mergeCell ref="H236:H240"/>
    <mergeCell ref="I236:I240"/>
    <mergeCell ref="J236:J240"/>
    <mergeCell ref="K236:K240"/>
    <mergeCell ref="L236:L240"/>
    <mergeCell ref="M236:M240"/>
    <mergeCell ref="N236:N237"/>
    <mergeCell ref="O236:O237"/>
    <mergeCell ref="P236:P237"/>
    <mergeCell ref="Q236:Q237"/>
    <mergeCell ref="R236:R237"/>
    <mergeCell ref="S236:S237"/>
    <mergeCell ref="E237:E238"/>
    <mergeCell ref="F237:F238"/>
    <mergeCell ref="N238:N240"/>
    <mergeCell ref="O238:O240"/>
    <mergeCell ref="P238:P240"/>
    <mergeCell ref="Q238:Q240"/>
    <mergeCell ref="R238:R240"/>
    <mergeCell ref="S238:S240"/>
    <mergeCell ref="D239:D240"/>
    <mergeCell ref="A234:A235"/>
    <mergeCell ref="B234:B235"/>
    <mergeCell ref="C234:C235"/>
    <mergeCell ref="D234:D235"/>
    <mergeCell ref="E234:E235"/>
    <mergeCell ref="F234:F235"/>
    <mergeCell ref="G234:G235"/>
    <mergeCell ref="H234:H235"/>
    <mergeCell ref="I234:I235"/>
    <mergeCell ref="J234:J235"/>
    <mergeCell ref="K234:K235"/>
    <mergeCell ref="L234:L235"/>
    <mergeCell ref="M234:M235"/>
    <mergeCell ref="N234:N235"/>
    <mergeCell ref="O234:O235"/>
    <mergeCell ref="P234:P235"/>
    <mergeCell ref="Q234:Q235"/>
    <mergeCell ref="N230:N231"/>
    <mergeCell ref="O230:O231"/>
    <mergeCell ref="P230:P231"/>
    <mergeCell ref="Q230:Q231"/>
    <mergeCell ref="M215:M231"/>
    <mergeCell ref="N215:N224"/>
    <mergeCell ref="O215:O224"/>
    <mergeCell ref="P215:P224"/>
    <mergeCell ref="Q215:Q224"/>
    <mergeCell ref="A232:A233"/>
    <mergeCell ref="B232:B233"/>
    <mergeCell ref="C232:C233"/>
    <mergeCell ref="D232:D233"/>
    <mergeCell ref="E232:E233"/>
    <mergeCell ref="F232:F233"/>
    <mergeCell ref="G232:G233"/>
    <mergeCell ref="H232:H233"/>
    <mergeCell ref="I232:I233"/>
    <mergeCell ref="J232:J233"/>
    <mergeCell ref="K232:K233"/>
    <mergeCell ref="L232:L233"/>
    <mergeCell ref="M232:M233"/>
    <mergeCell ref="O208:O213"/>
    <mergeCell ref="P208:P213"/>
    <mergeCell ref="Q208:Q213"/>
    <mergeCell ref="R208:R213"/>
    <mergeCell ref="D212:D213"/>
    <mergeCell ref="E212:E213"/>
    <mergeCell ref="F212:F213"/>
    <mergeCell ref="C215:C231"/>
    <mergeCell ref="D215:D219"/>
    <mergeCell ref="E215:E219"/>
    <mergeCell ref="F215:F219"/>
    <mergeCell ref="G215:G231"/>
    <mergeCell ref="H215:H231"/>
    <mergeCell ref="I215:I231"/>
    <mergeCell ref="J215:J231"/>
    <mergeCell ref="L215:L231"/>
    <mergeCell ref="F220:F231"/>
    <mergeCell ref="K220:K229"/>
    <mergeCell ref="N225:N228"/>
    <mergeCell ref="P225:P228"/>
    <mergeCell ref="Q225:Q228"/>
    <mergeCell ref="R197:R198"/>
    <mergeCell ref="S197:S198"/>
    <mergeCell ref="A199:A207"/>
    <mergeCell ref="B199:B207"/>
    <mergeCell ref="C199:C207"/>
    <mergeCell ref="D199:D203"/>
    <mergeCell ref="E199:E203"/>
    <mergeCell ref="F199:F203"/>
    <mergeCell ref="G199:G207"/>
    <mergeCell ref="H199:H207"/>
    <mergeCell ref="I199:I207"/>
    <mergeCell ref="J199:J207"/>
    <mergeCell ref="L199:L207"/>
    <mergeCell ref="M199:M207"/>
    <mergeCell ref="N199:N202"/>
    <mergeCell ref="O199:O202"/>
    <mergeCell ref="P199:P202"/>
    <mergeCell ref="Q199:Q202"/>
    <mergeCell ref="R199:R202"/>
    <mergeCell ref="S199:S202"/>
    <mergeCell ref="K200:K203"/>
    <mergeCell ref="N203:N207"/>
    <mergeCell ref="R230:R231"/>
    <mergeCell ref="S230:S231"/>
    <mergeCell ref="S208:S213"/>
    <mergeCell ref="O203:O207"/>
    <mergeCell ref="P203:P207"/>
    <mergeCell ref="Q203:Q207"/>
    <mergeCell ref="R203:R207"/>
    <mergeCell ref="S203:S207"/>
    <mergeCell ref="K205:K207"/>
    <mergeCell ref="D206:D207"/>
    <mergeCell ref="E206:E207"/>
    <mergeCell ref="F206:F207"/>
    <mergeCell ref="F187:S187"/>
    <mergeCell ref="A188:A198"/>
    <mergeCell ref="B188:B198"/>
    <mergeCell ref="C188:C198"/>
    <mergeCell ref="D188:D191"/>
    <mergeCell ref="E188:E191"/>
    <mergeCell ref="F188:F191"/>
    <mergeCell ref="G188:G198"/>
    <mergeCell ref="H188:H198"/>
    <mergeCell ref="I188:I198"/>
    <mergeCell ref="J188:J198"/>
    <mergeCell ref="K188:K195"/>
    <mergeCell ref="L188:L198"/>
    <mergeCell ref="M188:M198"/>
    <mergeCell ref="N190:N196"/>
    <mergeCell ref="O190:O191"/>
    <mergeCell ref="P190:P196"/>
    <mergeCell ref="Q190:Q196"/>
    <mergeCell ref="R190:R192"/>
    <mergeCell ref="S190:S196"/>
    <mergeCell ref="D192:D194"/>
    <mergeCell ref="E192:E194"/>
    <mergeCell ref="F192:F195"/>
    <mergeCell ref="R193:R196"/>
    <mergeCell ref="O195:O196"/>
    <mergeCell ref="D196:D197"/>
    <mergeCell ref="E196:E197"/>
    <mergeCell ref="K196:K198"/>
    <mergeCell ref="N197:N198"/>
    <mergeCell ref="O197:O198"/>
    <mergeCell ref="P197:P198"/>
    <mergeCell ref="Q197:Q198"/>
    <mergeCell ref="Q163:Q178"/>
    <mergeCell ref="R163:R178"/>
    <mergeCell ref="S163:S178"/>
    <mergeCell ref="D168:D174"/>
    <mergeCell ref="E168:E174"/>
    <mergeCell ref="F168:F174"/>
    <mergeCell ref="D175:D177"/>
    <mergeCell ref="E175:E177"/>
    <mergeCell ref="F175:F177"/>
    <mergeCell ref="R179:R184"/>
    <mergeCell ref="S179:S184"/>
    <mergeCell ref="A179:A184"/>
    <mergeCell ref="B179:B184"/>
    <mergeCell ref="C179:C184"/>
    <mergeCell ref="D179:D184"/>
    <mergeCell ref="E179:E184"/>
    <mergeCell ref="F179:F184"/>
    <mergeCell ref="G179:G184"/>
    <mergeCell ref="H179:H184"/>
    <mergeCell ref="I179:I184"/>
    <mergeCell ref="J179:J184"/>
    <mergeCell ref="K179:K180"/>
    <mergeCell ref="L179:L184"/>
    <mergeCell ref="M179:M184"/>
    <mergeCell ref="N179:N184"/>
    <mergeCell ref="O179:O184"/>
    <mergeCell ref="P179:P184"/>
    <mergeCell ref="Q179:Q184"/>
    <mergeCell ref="C154:C162"/>
    <mergeCell ref="G154:G162"/>
    <mergeCell ref="H154:H162"/>
    <mergeCell ref="I154:I162"/>
    <mergeCell ref="J154:J162"/>
    <mergeCell ref="L154:L162"/>
    <mergeCell ref="M154:M162"/>
    <mergeCell ref="N154:N162"/>
    <mergeCell ref="O154:O162"/>
    <mergeCell ref="P154:P162"/>
    <mergeCell ref="Q154:Q162"/>
    <mergeCell ref="R154:R162"/>
    <mergeCell ref="S154:S162"/>
    <mergeCell ref="D157:D158"/>
    <mergeCell ref="E157:E158"/>
    <mergeCell ref="F157:F158"/>
    <mergeCell ref="D159:D161"/>
    <mergeCell ref="E159:E161"/>
    <mergeCell ref="F159:F161"/>
    <mergeCell ref="O134:O139"/>
    <mergeCell ref="P134:P139"/>
    <mergeCell ref="Q134:Q139"/>
    <mergeCell ref="R134:R139"/>
    <mergeCell ref="S134:S139"/>
    <mergeCell ref="E136:E137"/>
    <mergeCell ref="F136:F137"/>
    <mergeCell ref="F138:F139"/>
    <mergeCell ref="O144:O150"/>
    <mergeCell ref="P144:P150"/>
    <mergeCell ref="Q144:Q150"/>
    <mergeCell ref="R144:R150"/>
    <mergeCell ref="S144:S150"/>
    <mergeCell ref="D147:D149"/>
    <mergeCell ref="E147:E149"/>
    <mergeCell ref="F147:F149"/>
    <mergeCell ref="A153:E153"/>
    <mergeCell ref="F153:S153"/>
    <mergeCell ref="O120:O122"/>
    <mergeCell ref="P120:P127"/>
    <mergeCell ref="Q120:Q127"/>
    <mergeCell ref="S120:S127"/>
    <mergeCell ref="B124:B127"/>
    <mergeCell ref="C124:C127"/>
    <mergeCell ref="D124:D127"/>
    <mergeCell ref="E124:E127"/>
    <mergeCell ref="F124:F127"/>
    <mergeCell ref="O124:O127"/>
    <mergeCell ref="A128:A130"/>
    <mergeCell ref="C128:C130"/>
    <mergeCell ref="O128:O130"/>
    <mergeCell ref="P128:P130"/>
    <mergeCell ref="Q128:Q130"/>
    <mergeCell ref="R128:R130"/>
    <mergeCell ref="S128:S130"/>
    <mergeCell ref="N110:N111"/>
    <mergeCell ref="R110:R111"/>
    <mergeCell ref="S110:S111"/>
    <mergeCell ref="A112:A115"/>
    <mergeCell ref="B112:B115"/>
    <mergeCell ref="C112:C115"/>
    <mergeCell ref="D112:D115"/>
    <mergeCell ref="E112:E115"/>
    <mergeCell ref="F112:F115"/>
    <mergeCell ref="P112:P115"/>
    <mergeCell ref="Q112:Q115"/>
    <mergeCell ref="S112:S115"/>
    <mergeCell ref="A116:A119"/>
    <mergeCell ref="B116:B119"/>
    <mergeCell ref="C116:C119"/>
    <mergeCell ref="D116:D119"/>
    <mergeCell ref="E116:E119"/>
    <mergeCell ref="F116:F119"/>
    <mergeCell ref="K116:K117"/>
    <mergeCell ref="N116:N117"/>
    <mergeCell ref="O116:O117"/>
    <mergeCell ref="P116:P117"/>
    <mergeCell ref="Q116:Q117"/>
    <mergeCell ref="S116:S117"/>
    <mergeCell ref="O118:O119"/>
    <mergeCell ref="P118:P119"/>
    <mergeCell ref="Q118:Q119"/>
    <mergeCell ref="S96:S98"/>
    <mergeCell ref="L99:L102"/>
    <mergeCell ref="M99:M102"/>
    <mergeCell ref="N99:N100"/>
    <mergeCell ref="D100:D102"/>
    <mergeCell ref="E100:E102"/>
    <mergeCell ref="F100:F102"/>
    <mergeCell ref="O100:O102"/>
    <mergeCell ref="P100:P102"/>
    <mergeCell ref="Q100:Q102"/>
    <mergeCell ref="R100:R102"/>
    <mergeCell ref="S100:S102"/>
    <mergeCell ref="N101:N102"/>
    <mergeCell ref="A105:E105"/>
    <mergeCell ref="F105:S105"/>
    <mergeCell ref="A106:A111"/>
    <mergeCell ref="B106:B111"/>
    <mergeCell ref="C106:C111"/>
    <mergeCell ref="D106:D111"/>
    <mergeCell ref="E106:E111"/>
    <mergeCell ref="F106:F111"/>
    <mergeCell ref="G106:G130"/>
    <mergeCell ref="H106:H130"/>
    <mergeCell ref="I106:I130"/>
    <mergeCell ref="J106:J130"/>
    <mergeCell ref="L106:L130"/>
    <mergeCell ref="M106:M130"/>
    <mergeCell ref="O106:O111"/>
    <mergeCell ref="P106:P111"/>
    <mergeCell ref="Q106:Q111"/>
    <mergeCell ref="K107:K108"/>
    <mergeCell ref="K110:K111"/>
    <mergeCell ref="A96:A98"/>
    <mergeCell ref="B96:B98"/>
    <mergeCell ref="C96:C98"/>
    <mergeCell ref="D96:D98"/>
    <mergeCell ref="E96:E98"/>
    <mergeCell ref="F96:F98"/>
    <mergeCell ref="G96:G98"/>
    <mergeCell ref="H96:H98"/>
    <mergeCell ref="I96:I98"/>
    <mergeCell ref="J96:J98"/>
    <mergeCell ref="L96:L98"/>
    <mergeCell ref="M96:M98"/>
    <mergeCell ref="N96:N98"/>
    <mergeCell ref="O96:O98"/>
    <mergeCell ref="P96:P98"/>
    <mergeCell ref="Q96:Q98"/>
    <mergeCell ref="R96:R98"/>
    <mergeCell ref="F90:S90"/>
    <mergeCell ref="A91:A95"/>
    <mergeCell ref="B91:B95"/>
    <mergeCell ref="C91:C95"/>
    <mergeCell ref="D91:D95"/>
    <mergeCell ref="E91:E95"/>
    <mergeCell ref="F91:F95"/>
    <mergeCell ref="G91:G95"/>
    <mergeCell ref="H91:H95"/>
    <mergeCell ref="I91:I95"/>
    <mergeCell ref="J91:J95"/>
    <mergeCell ref="K91:K94"/>
    <mergeCell ref="L91:L95"/>
    <mergeCell ref="M91:M95"/>
    <mergeCell ref="N91:N95"/>
    <mergeCell ref="O91:O95"/>
    <mergeCell ref="P91:P95"/>
    <mergeCell ref="Q91:Q95"/>
    <mergeCell ref="R91:R95"/>
    <mergeCell ref="S91:S95"/>
    <mergeCell ref="P71:P74"/>
    <mergeCell ref="Q71:Q74"/>
    <mergeCell ref="R71:R74"/>
    <mergeCell ref="S71:S74"/>
    <mergeCell ref="G72:G73"/>
    <mergeCell ref="A76:A77"/>
    <mergeCell ref="B76:B77"/>
    <mergeCell ref="C76:C77"/>
    <mergeCell ref="D76:D77"/>
    <mergeCell ref="E76:E77"/>
    <mergeCell ref="F76:F77"/>
    <mergeCell ref="G76:G77"/>
    <mergeCell ref="H76:H77"/>
    <mergeCell ref="I76:I77"/>
    <mergeCell ref="J76:J77"/>
    <mergeCell ref="L76:L77"/>
    <mergeCell ref="M76:M77"/>
    <mergeCell ref="N76:N77"/>
    <mergeCell ref="O76:O77"/>
    <mergeCell ref="P76:P77"/>
    <mergeCell ref="Q76:Q77"/>
    <mergeCell ref="R76:R77"/>
    <mergeCell ref="S76:S77"/>
    <mergeCell ref="A62:A64"/>
    <mergeCell ref="B62:B64"/>
    <mergeCell ref="H62:H64"/>
    <mergeCell ref="I62:I64"/>
    <mergeCell ref="J62:J64"/>
    <mergeCell ref="L62:L64"/>
    <mergeCell ref="M62:M64"/>
    <mergeCell ref="C63:C64"/>
    <mergeCell ref="G63:G64"/>
    <mergeCell ref="O69:O70"/>
    <mergeCell ref="A71:A74"/>
    <mergeCell ref="B71:B74"/>
    <mergeCell ref="C71:C74"/>
    <mergeCell ref="D71:D73"/>
    <mergeCell ref="E71:E73"/>
    <mergeCell ref="F71:F73"/>
    <mergeCell ref="H71:H73"/>
    <mergeCell ref="I71:I73"/>
    <mergeCell ref="J71:J73"/>
    <mergeCell ref="L71:L74"/>
    <mergeCell ref="M71:M74"/>
    <mergeCell ref="N71:N74"/>
    <mergeCell ref="O71:O74"/>
    <mergeCell ref="B53:B56"/>
    <mergeCell ref="C53:C56"/>
    <mergeCell ref="G53:G56"/>
    <mergeCell ref="H53:H56"/>
    <mergeCell ref="I53:I56"/>
    <mergeCell ref="J53:J56"/>
    <mergeCell ref="L53:L56"/>
    <mergeCell ref="M53:M56"/>
    <mergeCell ref="A58:A61"/>
    <mergeCell ref="B58:B61"/>
    <mergeCell ref="C58:C61"/>
    <mergeCell ref="G58:G61"/>
    <mergeCell ref="H58:H61"/>
    <mergeCell ref="I58:I61"/>
    <mergeCell ref="J58:J61"/>
    <mergeCell ref="L58:L61"/>
    <mergeCell ref="M58:M61"/>
    <mergeCell ref="A45:A46"/>
    <mergeCell ref="B45:B46"/>
    <mergeCell ref="C45:C46"/>
    <mergeCell ref="D45:D46"/>
    <mergeCell ref="G45:G46"/>
    <mergeCell ref="H45:H46"/>
    <mergeCell ref="I45:I46"/>
    <mergeCell ref="J45:J46"/>
    <mergeCell ref="L45:L46"/>
    <mergeCell ref="M45:M46"/>
    <mergeCell ref="A47:A48"/>
    <mergeCell ref="B47:B48"/>
    <mergeCell ref="C47:C48"/>
    <mergeCell ref="G47:G48"/>
    <mergeCell ref="H47:H48"/>
    <mergeCell ref="I47:I48"/>
    <mergeCell ref="J47:J48"/>
    <mergeCell ref="L47:L48"/>
    <mergeCell ref="M47:M48"/>
    <mergeCell ref="L34:L39"/>
    <mergeCell ref="M34:M39"/>
    <mergeCell ref="D35:D37"/>
    <mergeCell ref="E36:E37"/>
    <mergeCell ref="F36:F37"/>
    <mergeCell ref="K36:K37"/>
    <mergeCell ref="D38:D39"/>
    <mergeCell ref="E38:E39"/>
    <mergeCell ref="F38:F39"/>
    <mergeCell ref="A41:A44"/>
    <mergeCell ref="B41:B44"/>
    <mergeCell ref="C41:C44"/>
    <mergeCell ref="G41:G44"/>
    <mergeCell ref="H41:H44"/>
    <mergeCell ref="I41:I44"/>
    <mergeCell ref="J41:J44"/>
    <mergeCell ref="L41:L44"/>
    <mergeCell ref="M41:M44"/>
    <mergeCell ref="D42:D44"/>
    <mergeCell ref="E42:E43"/>
    <mergeCell ref="F42:F43"/>
    <mergeCell ref="D27:D28"/>
    <mergeCell ref="E27:E28"/>
    <mergeCell ref="F27:F28"/>
    <mergeCell ref="K27:K28"/>
    <mergeCell ref="A30:A33"/>
    <mergeCell ref="B30:B33"/>
    <mergeCell ref="C30:C33"/>
    <mergeCell ref="D30:D33"/>
    <mergeCell ref="E30:E33"/>
    <mergeCell ref="F30:F33"/>
    <mergeCell ref="G30:G33"/>
    <mergeCell ref="H30:H33"/>
    <mergeCell ref="I30:I33"/>
    <mergeCell ref="J30:J33"/>
    <mergeCell ref="A34:A39"/>
    <mergeCell ref="B34:B39"/>
    <mergeCell ref="C34:C39"/>
    <mergeCell ref="G34:G39"/>
    <mergeCell ref="H34:H39"/>
    <mergeCell ref="I34:I39"/>
    <mergeCell ref="J34:J39"/>
    <mergeCell ref="B13:B14"/>
    <mergeCell ref="C13:C14"/>
    <mergeCell ref="H13:H14"/>
    <mergeCell ref="I13:I14"/>
    <mergeCell ref="J13:J14"/>
    <mergeCell ref="L13:L14"/>
    <mergeCell ref="M13:M14"/>
    <mergeCell ref="A17:E17"/>
    <mergeCell ref="F17:S17"/>
    <mergeCell ref="A18:A29"/>
    <mergeCell ref="B18:B29"/>
    <mergeCell ref="C18:C29"/>
    <mergeCell ref="G18:G29"/>
    <mergeCell ref="H18:H29"/>
    <mergeCell ref="I18:I29"/>
    <mergeCell ref="J18:J29"/>
    <mergeCell ref="L18:L29"/>
    <mergeCell ref="M18:M29"/>
    <mergeCell ref="N18:N19"/>
    <mergeCell ref="O18:O19"/>
    <mergeCell ref="P18:P19"/>
    <mergeCell ref="Q18:Q19"/>
    <mergeCell ref="R18:R19"/>
    <mergeCell ref="S18:S19"/>
    <mergeCell ref="D20:D23"/>
    <mergeCell ref="E20:E21"/>
    <mergeCell ref="F20:F21"/>
    <mergeCell ref="K20:K21"/>
    <mergeCell ref="E22:E23"/>
    <mergeCell ref="D24:D25"/>
    <mergeCell ref="E24:E25"/>
    <mergeCell ref="F24:F25"/>
    <mergeCell ref="I521:I531"/>
    <mergeCell ref="J521:J531"/>
    <mergeCell ref="K521:K522"/>
    <mergeCell ref="L521:L531"/>
    <mergeCell ref="K529:K531"/>
    <mergeCell ref="C1:S1"/>
    <mergeCell ref="C2:S2"/>
    <mergeCell ref="A7:A10"/>
    <mergeCell ref="B7:B10"/>
    <mergeCell ref="C7:C10"/>
    <mergeCell ref="G7:G10"/>
    <mergeCell ref="H7:H10"/>
    <mergeCell ref="I7:I10"/>
    <mergeCell ref="J7:J10"/>
    <mergeCell ref="L7:L10"/>
    <mergeCell ref="M7:M10"/>
    <mergeCell ref="D9:D10"/>
    <mergeCell ref="E9:E10"/>
    <mergeCell ref="F9:F10"/>
    <mergeCell ref="N9:N10"/>
    <mergeCell ref="O9:O10"/>
    <mergeCell ref="P9:P10"/>
    <mergeCell ref="Q9:Q10"/>
    <mergeCell ref="R9:R10"/>
    <mergeCell ref="S9:S10"/>
    <mergeCell ref="K4:K5"/>
    <mergeCell ref="L4:L5"/>
    <mergeCell ref="M4:M5"/>
    <mergeCell ref="N4:N5"/>
    <mergeCell ref="A12:F12"/>
    <mergeCell ref="G12:S12"/>
    <mergeCell ref="A13:A14"/>
    <mergeCell ref="A491:A494"/>
    <mergeCell ref="B491:B494"/>
    <mergeCell ref="C491:C494"/>
    <mergeCell ref="D491:D494"/>
    <mergeCell ref="E491:E494"/>
    <mergeCell ref="F491:F494"/>
    <mergeCell ref="G491:G494"/>
    <mergeCell ref="H491:H494"/>
    <mergeCell ref="I491:I494"/>
    <mergeCell ref="J491:J494"/>
    <mergeCell ref="K491:K494"/>
    <mergeCell ref="L491:L494"/>
    <mergeCell ref="M491:M494"/>
    <mergeCell ref="N491:N494"/>
    <mergeCell ref="O485:O486"/>
    <mergeCell ref="P485:P486"/>
    <mergeCell ref="E545:E547"/>
    <mergeCell ref="F545:F550"/>
    <mergeCell ref="G545:G552"/>
    <mergeCell ref="H545:H552"/>
    <mergeCell ref="I545:I552"/>
    <mergeCell ref="J545:J552"/>
    <mergeCell ref="K545:K548"/>
    <mergeCell ref="L545:L552"/>
    <mergeCell ref="A521:A531"/>
    <mergeCell ref="B521:B531"/>
    <mergeCell ref="C521:C531"/>
    <mergeCell ref="D521:D525"/>
    <mergeCell ref="E521:E526"/>
    <mergeCell ref="F521:F526"/>
    <mergeCell ref="G521:G531"/>
    <mergeCell ref="H521:H531"/>
    <mergeCell ref="Q485:Q486"/>
    <mergeCell ref="R485:R486"/>
    <mergeCell ref="S485:S486"/>
    <mergeCell ref="K485:K486"/>
    <mergeCell ref="A472:A481"/>
    <mergeCell ref="B472:B481"/>
    <mergeCell ref="C472:C481"/>
    <mergeCell ref="P472:P475"/>
    <mergeCell ref="Q472:Q475"/>
    <mergeCell ref="R472:R475"/>
    <mergeCell ref="S472:S475"/>
    <mergeCell ref="D473:D474"/>
    <mergeCell ref="E473:E474"/>
    <mergeCell ref="D475:D476"/>
    <mergeCell ref="E475:E476"/>
    <mergeCell ref="F475:F478"/>
    <mergeCell ref="K476:K477"/>
    <mergeCell ref="N476:N478"/>
    <mergeCell ref="O476:O478"/>
    <mergeCell ref="P476:P478"/>
    <mergeCell ref="Q476:Q478"/>
    <mergeCell ref="R476:R478"/>
    <mergeCell ref="S476:S478"/>
    <mergeCell ref="D477:D478"/>
    <mergeCell ref="N485:N486"/>
    <mergeCell ref="D479:D481"/>
    <mergeCell ref="F479:F481"/>
    <mergeCell ref="K479:K484"/>
    <mergeCell ref="N479:N484"/>
    <mergeCell ref="E480:E481"/>
    <mergeCell ref="O480:O481"/>
    <mergeCell ref="P480:P481"/>
    <mergeCell ref="A409:A417"/>
    <mergeCell ref="B409:B417"/>
    <mergeCell ref="C409:C417"/>
    <mergeCell ref="D409:D411"/>
    <mergeCell ref="G409:G417"/>
    <mergeCell ref="H409:H417"/>
    <mergeCell ref="I409:I417"/>
    <mergeCell ref="J409:J417"/>
    <mergeCell ref="L409:L417"/>
    <mergeCell ref="M409:M417"/>
    <mergeCell ref="D412:D417"/>
    <mergeCell ref="E412:E417"/>
    <mergeCell ref="F412:F417"/>
    <mergeCell ref="A418:A419"/>
    <mergeCell ref="N421:N422"/>
    <mergeCell ref="O421:O422"/>
    <mergeCell ref="P421:P422"/>
    <mergeCell ref="E409:E410"/>
    <mergeCell ref="F409:F410"/>
    <mergeCell ref="B418:B419"/>
    <mergeCell ref="C418:C419"/>
    <mergeCell ref="G418:G419"/>
    <mergeCell ref="H418:H419"/>
    <mergeCell ref="I418:I419"/>
    <mergeCell ref="J418:J419"/>
    <mergeCell ref="K418:K419"/>
    <mergeCell ref="L418:L419"/>
    <mergeCell ref="M418:M419"/>
    <mergeCell ref="A420:A427"/>
    <mergeCell ref="B420:B427"/>
    <mergeCell ref="C420:C427"/>
    <mergeCell ref="G420:G425"/>
    <mergeCell ref="A408:E408"/>
    <mergeCell ref="F408:S408"/>
    <mergeCell ref="A380:A388"/>
    <mergeCell ref="B380:B388"/>
    <mergeCell ref="G380:G381"/>
    <mergeCell ref="H380:H388"/>
    <mergeCell ref="I380:I388"/>
    <mergeCell ref="J380:J388"/>
    <mergeCell ref="K380:K381"/>
    <mergeCell ref="L380:L388"/>
    <mergeCell ref="M380:M388"/>
    <mergeCell ref="N380:N381"/>
    <mergeCell ref="A377:A379"/>
    <mergeCell ref="B377:B379"/>
    <mergeCell ref="H377:H379"/>
    <mergeCell ref="I377:I379"/>
    <mergeCell ref="J377:J379"/>
    <mergeCell ref="L377:L379"/>
    <mergeCell ref="M377:M379"/>
    <mergeCell ref="O380:O381"/>
    <mergeCell ref="P380:P381"/>
    <mergeCell ref="Q380:Q381"/>
    <mergeCell ref="R380:R381"/>
    <mergeCell ref="S380:S381"/>
    <mergeCell ref="G382:G383"/>
    <mergeCell ref="G384:G385"/>
    <mergeCell ref="K384:K385"/>
    <mergeCell ref="G387:G388"/>
    <mergeCell ref="K387:K388"/>
    <mergeCell ref="N387:N388"/>
    <mergeCell ref="O387:O388"/>
    <mergeCell ref="P387:P388"/>
    <mergeCell ref="D358:D359"/>
    <mergeCell ref="D360:D361"/>
    <mergeCell ref="N360:N361"/>
    <mergeCell ref="O360:O361"/>
    <mergeCell ref="N344:N345"/>
    <mergeCell ref="O344:O345"/>
    <mergeCell ref="P344:P345"/>
    <mergeCell ref="Q344:Q345"/>
    <mergeCell ref="R344:R345"/>
    <mergeCell ref="S344:S345"/>
    <mergeCell ref="P360:P361"/>
    <mergeCell ref="Q360:Q361"/>
    <mergeCell ref="R360:R361"/>
    <mergeCell ref="S360:S361"/>
    <mergeCell ref="E333:E334"/>
    <mergeCell ref="F333:F334"/>
    <mergeCell ref="K333:K334"/>
    <mergeCell ref="D346:D348"/>
    <mergeCell ref="N346:N348"/>
    <mergeCell ref="O346:O348"/>
    <mergeCell ref="P346:P348"/>
    <mergeCell ref="Q346:Q348"/>
    <mergeCell ref="R346:R348"/>
    <mergeCell ref="S346:S348"/>
    <mergeCell ref="A335:A336"/>
    <mergeCell ref="Q318:Q319"/>
    <mergeCell ref="R318:R319"/>
    <mergeCell ref="S318:S319"/>
    <mergeCell ref="J318:J319"/>
    <mergeCell ref="L318:L319"/>
    <mergeCell ref="M318:M319"/>
    <mergeCell ref="N318:N319"/>
    <mergeCell ref="O318:O319"/>
    <mergeCell ref="P318:P319"/>
    <mergeCell ref="A318:A319"/>
    <mergeCell ref="B318:B319"/>
    <mergeCell ref="C318:C319"/>
    <mergeCell ref="G318:G319"/>
    <mergeCell ref="H318:H319"/>
    <mergeCell ref="I318:I319"/>
    <mergeCell ref="O316:O317"/>
    <mergeCell ref="P316:P317"/>
    <mergeCell ref="Q316:Q317"/>
    <mergeCell ref="A316:A317"/>
    <mergeCell ref="B316:B317"/>
    <mergeCell ref="C316:C317"/>
    <mergeCell ref="G316:G317"/>
    <mergeCell ref="H316:H317"/>
    <mergeCell ref="I316:I317"/>
    <mergeCell ref="J316:J317"/>
    <mergeCell ref="K316:K317"/>
    <mergeCell ref="L316:L317"/>
    <mergeCell ref="M316:M317"/>
    <mergeCell ref="K318:K319"/>
    <mergeCell ref="A320:A323"/>
    <mergeCell ref="B320:B323"/>
    <mergeCell ref="A309:E309"/>
    <mergeCell ref="F309:S309"/>
    <mergeCell ref="A313:E313"/>
    <mergeCell ref="F313:S313"/>
    <mergeCell ref="B302:B303"/>
    <mergeCell ref="D302:D303"/>
    <mergeCell ref="E302:E303"/>
    <mergeCell ref="F302:F303"/>
    <mergeCell ref="R300:R301"/>
    <mergeCell ref="S300:S301"/>
    <mergeCell ref="S289:S290"/>
    <mergeCell ref="N289:N290"/>
    <mergeCell ref="O289:O290"/>
    <mergeCell ref="P289:P290"/>
    <mergeCell ref="Q289:Q290"/>
    <mergeCell ref="R289:R290"/>
    <mergeCell ref="S260:S270"/>
    <mergeCell ref="Q271:Q280"/>
    <mergeCell ref="R271:R280"/>
    <mergeCell ref="S271:S280"/>
    <mergeCell ref="S281:S285"/>
    <mergeCell ref="D267:D270"/>
    <mergeCell ref="E267:E270"/>
    <mergeCell ref="F267:F270"/>
    <mergeCell ref="D263:D266"/>
    <mergeCell ref="E263:E266"/>
    <mergeCell ref="A271:A280"/>
    <mergeCell ref="B271:B280"/>
    <mergeCell ref="C271:C280"/>
    <mergeCell ref="D271:D275"/>
    <mergeCell ref="E271:E275"/>
    <mergeCell ref="F271:F275"/>
    <mergeCell ref="D255:D256"/>
    <mergeCell ref="A243:E243"/>
    <mergeCell ref="F243:S243"/>
    <mergeCell ref="A244:A245"/>
    <mergeCell ref="N232:N233"/>
    <mergeCell ref="O232:O233"/>
    <mergeCell ref="P232:P233"/>
    <mergeCell ref="Q232:Q233"/>
    <mergeCell ref="R232:R233"/>
    <mergeCell ref="K230:K231"/>
    <mergeCell ref="A208:A231"/>
    <mergeCell ref="B208:B231"/>
    <mergeCell ref="C208:C213"/>
    <mergeCell ref="D208:D211"/>
    <mergeCell ref="E208:E211"/>
    <mergeCell ref="F208:F211"/>
    <mergeCell ref="G208:G213"/>
    <mergeCell ref="H208:H213"/>
    <mergeCell ref="I208:I213"/>
    <mergeCell ref="J208:J213"/>
    <mergeCell ref="K208:K211"/>
    <mergeCell ref="L208:L213"/>
    <mergeCell ref="M208:M213"/>
    <mergeCell ref="N208:N213"/>
    <mergeCell ref="S232:S233"/>
    <mergeCell ref="R225:R228"/>
    <mergeCell ref="S225:S228"/>
    <mergeCell ref="R215:R224"/>
    <mergeCell ref="S215:S224"/>
    <mergeCell ref="K216:K219"/>
    <mergeCell ref="D220:D231"/>
    <mergeCell ref="E220:E231"/>
    <mergeCell ref="A163:A178"/>
    <mergeCell ref="B163:B178"/>
    <mergeCell ref="C163:C178"/>
    <mergeCell ref="D163:D167"/>
    <mergeCell ref="E163:E167"/>
    <mergeCell ref="F163:F167"/>
    <mergeCell ref="G163:G178"/>
    <mergeCell ref="H163:H178"/>
    <mergeCell ref="I163:I178"/>
    <mergeCell ref="J163:J178"/>
    <mergeCell ref="L163:L178"/>
    <mergeCell ref="M163:M178"/>
    <mergeCell ref="A187:E187"/>
    <mergeCell ref="N163:N178"/>
    <mergeCell ref="O163:O178"/>
    <mergeCell ref="P163:P178"/>
    <mergeCell ref="A144:A150"/>
    <mergeCell ref="B144:B150"/>
    <mergeCell ref="C144:C150"/>
    <mergeCell ref="D144:D145"/>
    <mergeCell ref="E144:E145"/>
    <mergeCell ref="F144:F145"/>
    <mergeCell ref="G144:G150"/>
    <mergeCell ref="H144:H150"/>
    <mergeCell ref="I144:I150"/>
    <mergeCell ref="J144:J150"/>
    <mergeCell ref="K144:K150"/>
    <mergeCell ref="L144:L150"/>
    <mergeCell ref="M144:M150"/>
    <mergeCell ref="N144:N150"/>
    <mergeCell ref="A154:A162"/>
    <mergeCell ref="B154:B162"/>
    <mergeCell ref="A140:A143"/>
    <mergeCell ref="B140:B143"/>
    <mergeCell ref="C140:C143"/>
    <mergeCell ref="G140:G143"/>
    <mergeCell ref="H140:H143"/>
    <mergeCell ref="I140:I143"/>
    <mergeCell ref="J140:J143"/>
    <mergeCell ref="K140:K143"/>
    <mergeCell ref="L140:L143"/>
    <mergeCell ref="M140:M143"/>
    <mergeCell ref="E138:E139"/>
    <mergeCell ref="A120:A127"/>
    <mergeCell ref="B120:B122"/>
    <mergeCell ref="C120:C122"/>
    <mergeCell ref="D120:D122"/>
    <mergeCell ref="E120:E123"/>
    <mergeCell ref="F120:F123"/>
    <mergeCell ref="A133:E133"/>
    <mergeCell ref="F133:S133"/>
    <mergeCell ref="A134:A139"/>
    <mergeCell ref="B134:B139"/>
    <mergeCell ref="C134:C139"/>
    <mergeCell ref="D134:D139"/>
    <mergeCell ref="E134:E135"/>
    <mergeCell ref="G134:G139"/>
    <mergeCell ref="H134:H139"/>
    <mergeCell ref="I134:I139"/>
    <mergeCell ref="J134:J139"/>
    <mergeCell ref="K134:K139"/>
    <mergeCell ref="L134:L139"/>
    <mergeCell ref="M134:M139"/>
    <mergeCell ref="N134:N139"/>
    <mergeCell ref="A99:A102"/>
    <mergeCell ref="B99:B102"/>
    <mergeCell ref="C99:C102"/>
    <mergeCell ref="G99:G102"/>
    <mergeCell ref="H99:H102"/>
    <mergeCell ref="I99:I102"/>
    <mergeCell ref="J99:J102"/>
    <mergeCell ref="A80:E80"/>
    <mergeCell ref="F80:S80"/>
    <mergeCell ref="A81:A84"/>
    <mergeCell ref="B81:B84"/>
    <mergeCell ref="C81:C84"/>
    <mergeCell ref="G81:G84"/>
    <mergeCell ref="H81:H84"/>
    <mergeCell ref="I81:I84"/>
    <mergeCell ref="J81:J84"/>
    <mergeCell ref="K81:K84"/>
    <mergeCell ref="L81:L84"/>
    <mergeCell ref="M81:M84"/>
    <mergeCell ref="E83:E84"/>
    <mergeCell ref="A85:A87"/>
    <mergeCell ref="B85:B87"/>
    <mergeCell ref="C85:C87"/>
    <mergeCell ref="G85:G87"/>
    <mergeCell ref="H85:H87"/>
    <mergeCell ref="I85:I87"/>
    <mergeCell ref="J85:J87"/>
    <mergeCell ref="K85:K87"/>
    <mergeCell ref="L85:L87"/>
    <mergeCell ref="M85:M87"/>
    <mergeCell ref="D86:D87"/>
    <mergeCell ref="A90:E90"/>
    <mergeCell ref="A68:E68"/>
    <mergeCell ref="F68:S68"/>
    <mergeCell ref="A69:A70"/>
    <mergeCell ref="B69:B70"/>
    <mergeCell ref="C69:C70"/>
    <mergeCell ref="L69:L70"/>
    <mergeCell ref="M69:M70"/>
    <mergeCell ref="N69:N70"/>
    <mergeCell ref="A49:A50"/>
    <mergeCell ref="B49:B50"/>
    <mergeCell ref="C49:C50"/>
    <mergeCell ref="H49:H50"/>
    <mergeCell ref="I49:I50"/>
    <mergeCell ref="J49:J50"/>
    <mergeCell ref="D49:D50"/>
    <mergeCell ref="E49:E50"/>
    <mergeCell ref="F49:F50"/>
    <mergeCell ref="L49:L50"/>
    <mergeCell ref="M49:M50"/>
    <mergeCell ref="D53:D54"/>
    <mergeCell ref="G49:G50"/>
    <mergeCell ref="K49:K50"/>
    <mergeCell ref="A51:A52"/>
    <mergeCell ref="B51:B52"/>
    <mergeCell ref="C51:C52"/>
    <mergeCell ref="G51:G52"/>
    <mergeCell ref="H51:H52"/>
    <mergeCell ref="I51:I52"/>
    <mergeCell ref="J51:J52"/>
    <mergeCell ref="L51:L52"/>
    <mergeCell ref="M51:M52"/>
    <mergeCell ref="A53:A56"/>
    <mergeCell ref="S32:S33"/>
    <mergeCell ref="N32:N33"/>
    <mergeCell ref="L30:L33"/>
    <mergeCell ref="M30:M33"/>
    <mergeCell ref="N34:N35"/>
    <mergeCell ref="O34:O35"/>
    <mergeCell ref="P34:P35"/>
    <mergeCell ref="Q34:Q35"/>
    <mergeCell ref="R34:R35"/>
    <mergeCell ref="S34:S35"/>
    <mergeCell ref="O32:O33"/>
    <mergeCell ref="P32:P33"/>
    <mergeCell ref="Q32:Q33"/>
    <mergeCell ref="R32:R33"/>
    <mergeCell ref="F22:F23"/>
    <mergeCell ref="A1:B2"/>
    <mergeCell ref="A4:B4"/>
    <mergeCell ref="C4:C5"/>
    <mergeCell ref="D4:F4"/>
    <mergeCell ref="G4:G5"/>
    <mergeCell ref="H4:H5"/>
    <mergeCell ref="D7:D8"/>
    <mergeCell ref="E7:E8"/>
    <mergeCell ref="F7:F8"/>
    <mergeCell ref="O4:O5"/>
    <mergeCell ref="P4:Q4"/>
    <mergeCell ref="R4:R5"/>
    <mergeCell ref="S4:S5"/>
    <mergeCell ref="A6:E6"/>
    <mergeCell ref="F6:S6"/>
    <mergeCell ref="I4:I5"/>
    <mergeCell ref="J4:J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8</vt:i4>
      </vt:variant>
    </vt:vector>
  </HeadingPairs>
  <TitlesOfParts>
    <vt:vector size="43" baseType="lpstr">
      <vt:lpstr>Contenido</vt:lpstr>
      <vt:lpstr>Objetivo - Metodología </vt:lpstr>
      <vt:lpstr>Procesos UIS </vt:lpstr>
      <vt:lpstr>Consolidado Seguimiento</vt:lpstr>
      <vt:lpstr>Comparativo </vt:lpstr>
      <vt:lpstr>Indicadores riesgos </vt:lpstr>
      <vt:lpstr>Madurez</vt:lpstr>
      <vt:lpstr>A. Mejorar</vt:lpstr>
      <vt:lpstr>MR Consolidado </vt:lpstr>
      <vt:lpstr>Informe general </vt:lpstr>
      <vt:lpstr>Dirección Institucional </vt:lpstr>
      <vt:lpstr>Planeación </vt:lpstr>
      <vt:lpstr>Seguimiento Institucional </vt:lpstr>
      <vt:lpstr>G. Calidad Acad.</vt:lpstr>
      <vt:lpstr>Formación </vt:lpstr>
      <vt:lpstr>Investigación </vt:lpstr>
      <vt:lpstr>Extensión </vt:lpstr>
      <vt:lpstr>Consultorio Jurídico </vt:lpstr>
      <vt:lpstr>Instituto de Lenguas </vt:lpstr>
      <vt:lpstr>Admisiones</vt:lpstr>
      <vt:lpstr>Contratación </vt:lpstr>
      <vt:lpstr>Jurídico </vt:lpstr>
      <vt:lpstr>R. Exteriores</vt:lpstr>
      <vt:lpstr>Biblioteca</vt:lpstr>
      <vt:lpstr>Financiero </vt:lpstr>
      <vt:lpstr>Publicaciones </vt:lpstr>
      <vt:lpstr>Sistemas I y T</vt:lpstr>
      <vt:lpstr>Bienestar </vt:lpstr>
      <vt:lpstr>G. Cultural </vt:lpstr>
      <vt:lpstr>Recursos Físicos </vt:lpstr>
      <vt:lpstr>Talento Humano </vt:lpstr>
      <vt:lpstr>Comunicación I</vt:lpstr>
      <vt:lpstr>G. Documental </vt:lpstr>
      <vt:lpstr>R. Tecnológicos </vt:lpstr>
      <vt:lpstr>UISALUD</vt:lpstr>
      <vt:lpstr>'A. Mejorar'!Área_de_impresión</vt:lpstr>
      <vt:lpstr>'Comparativo '!Área_de_impresión</vt:lpstr>
      <vt:lpstr>'Consolidado Seguimiento'!Área_de_impresión</vt:lpstr>
      <vt:lpstr>Contenido!Área_de_impresión</vt:lpstr>
      <vt:lpstr>'Indicadores riesgos '!Área_de_impresión</vt:lpstr>
      <vt:lpstr>'Informe general '!Área_de_impresión</vt:lpstr>
      <vt:lpstr>'Objetivo - Metodología '!Área_de_impresión</vt:lpstr>
      <vt:lpstr>'Procesos UIS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usuario</cp:lastModifiedBy>
  <cp:revision/>
  <dcterms:created xsi:type="dcterms:W3CDTF">2019-06-05T19:22:09Z</dcterms:created>
  <dcterms:modified xsi:type="dcterms:W3CDTF">2023-01-27T12:23:38Z</dcterms:modified>
  <cp:category/>
  <cp:contentStatus/>
</cp:coreProperties>
</file>