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vsd" ContentType="application/vnd.visio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S\OneDrive - Universidad Industrial de Santander\Escritorio\para publicar\"/>
    </mc:Choice>
  </mc:AlternateContent>
  <xr:revisionPtr revIDLastSave="0" documentId="13_ncr:1_{0F7BBA05-C460-4CEA-84CB-12B85E5F9328}" xr6:coauthVersionLast="36" xr6:coauthVersionMax="47" xr10:uidLastSave="{00000000-0000-0000-0000-000000000000}"/>
  <bookViews>
    <workbookView xWindow="0" yWindow="0" windowWidth="20940" windowHeight="9285" tabRatio="599" firstSheet="1" activeTab="4" xr2:uid="{00000000-000D-0000-FFFF-FFFF00000000}"/>
  </bookViews>
  <sheets>
    <sheet name="plantilla inicial " sheetId="30" state="hidden" r:id="rId1"/>
    <sheet name="Auditorias Internas" sheetId="27" r:id="rId2"/>
    <sheet name="Informes de Ley " sheetId="31" r:id="rId3"/>
    <sheet name="Evaluación y Seguimiento" sheetId="32" r:id="rId4"/>
    <sheet name="Otras actividades" sheetId="33" r:id="rId5"/>
    <sheet name="Alcance de Auditoría" sheetId="29" state="hidden" r:id="rId6"/>
  </sheets>
  <definedNames>
    <definedName name="_xlnm.Print_Area" localSheetId="1">'Auditorias Internas'!$A$12:$V$93</definedName>
    <definedName name="_xlnm.Print_Area" localSheetId="3">'Evaluación y Seguimiento'!$A$1:$V$36</definedName>
    <definedName name="_xlnm.Print_Area" localSheetId="2">'Informes de Ley '!$A$1:$V$24</definedName>
    <definedName name="_xlnm.Print_Area" localSheetId="4">'Otras actividades'!$A$1:$T$24</definedName>
    <definedName name="_xlnm.Print_Area" localSheetId="0">'plantilla inicial '!$A$1:$V$80</definedName>
    <definedName name="_xlnm.Print_Titles" localSheetId="1">'Auditorias Internas'!#REF!</definedName>
    <definedName name="_xlnm.Print_Titles" localSheetId="3">'Evaluación y Seguimiento'!$2:$4</definedName>
    <definedName name="_xlnm.Print_Titles" localSheetId="2">'Informes de Ley '!#REF!</definedName>
    <definedName name="_xlnm.Print_Titles" localSheetId="4">'Otras actividades'!$2:$4</definedName>
    <definedName name="_xlnm.Print_Titles" localSheetId="0">'plantilla inicial '!$2:$4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5" i="31" l="1"/>
  <c r="T15" i="33"/>
  <c r="U18" i="32"/>
  <c r="U19" i="32"/>
  <c r="U20" i="32"/>
  <c r="U21" i="32"/>
  <c r="U22" i="32"/>
  <c r="U23" i="32"/>
  <c r="U24" i="32"/>
  <c r="U25" i="32"/>
  <c r="U30" i="32"/>
  <c r="U26" i="32"/>
  <c r="U27" i="32"/>
  <c r="U28" i="32"/>
  <c r="S86" i="27"/>
  <c r="T86" i="27"/>
  <c r="S15" i="27"/>
  <c r="S16" i="27"/>
  <c r="S17" i="27"/>
  <c r="S18" i="27"/>
  <c r="S19" i="27"/>
  <c r="S20" i="27"/>
  <c r="S21" i="27"/>
  <c r="S22" i="27"/>
  <c r="S23" i="27"/>
  <c r="S24" i="27"/>
  <c r="S25" i="27"/>
  <c r="S26" i="27"/>
  <c r="S27" i="27"/>
  <c r="S28" i="27"/>
  <c r="S29" i="27"/>
  <c r="S30" i="27"/>
  <c r="S31" i="27"/>
  <c r="S32" i="27"/>
  <c r="S33" i="27"/>
  <c r="S34" i="27"/>
  <c r="S35" i="27"/>
  <c r="S36" i="27"/>
  <c r="S14" i="27"/>
  <c r="S37" i="27"/>
  <c r="S38" i="27"/>
  <c r="S47" i="27"/>
  <c r="S54" i="27"/>
  <c r="S55" i="27"/>
  <c r="S56" i="27"/>
  <c r="S84" i="27"/>
  <c r="S74" i="27"/>
  <c r="S75" i="27"/>
  <c r="S76" i="27"/>
  <c r="S71" i="27"/>
  <c r="S72" i="27"/>
  <c r="S63" i="27"/>
  <c r="S64" i="27"/>
  <c r="S65" i="27"/>
  <c r="S66" i="27"/>
  <c r="S67" i="27"/>
  <c r="S69" i="27"/>
  <c r="S81" i="27"/>
  <c r="S77" i="27"/>
  <c r="S78" i="27"/>
  <c r="T78" i="27"/>
  <c r="S58" i="27"/>
  <c r="S59" i="27"/>
  <c r="S60" i="27"/>
  <c r="S61" i="27"/>
  <c r="S62" i="27"/>
  <c r="S57" i="27"/>
  <c r="S73" i="27"/>
  <c r="T73" i="27"/>
  <c r="S82" i="27"/>
  <c r="S83" i="27"/>
  <c r="S85" i="27"/>
  <c r="S79" i="27"/>
  <c r="T79" i="27" s="1"/>
  <c r="T16" i="27"/>
  <c r="T37" i="27"/>
  <c r="T38" i="27"/>
  <c r="T33" i="27"/>
  <c r="T84" i="27"/>
  <c r="T85" i="27"/>
  <c r="T81" i="27"/>
  <c r="T82" i="27"/>
  <c r="T71" i="27"/>
  <c r="T72" i="27"/>
  <c r="T74" i="27"/>
  <c r="T75" i="27"/>
  <c r="T76" i="27"/>
  <c r="T77" i="27"/>
  <c r="T69" i="27"/>
  <c r="T54" i="27"/>
  <c r="T55" i="27"/>
  <c r="T56" i="27"/>
  <c r="T57" i="27"/>
  <c r="T58" i="27"/>
  <c r="T59" i="27"/>
  <c r="T60" i="27"/>
  <c r="T61" i="27"/>
  <c r="T62" i="27"/>
  <c r="T63" i="27"/>
  <c r="T64" i="27"/>
  <c r="T65" i="27"/>
  <c r="T66" i="27"/>
  <c r="T67" i="27"/>
  <c r="T34" i="27"/>
  <c r="T31" i="27"/>
  <c r="T32" i="27"/>
  <c r="T26" i="27"/>
  <c r="T28" i="27"/>
  <c r="T29" i="27"/>
  <c r="T30" i="27"/>
  <c r="U29" i="32"/>
  <c r="U31" i="32"/>
  <c r="S68" i="27"/>
  <c r="T68" i="27" s="1"/>
  <c r="T25" i="27"/>
  <c r="T83" i="27"/>
  <c r="T35" i="27"/>
  <c r="U14" i="32"/>
  <c r="U15" i="32"/>
  <c r="U16" i="32"/>
  <c r="T21" i="27"/>
  <c r="T24" i="27"/>
  <c r="T18" i="27"/>
  <c r="T19" i="27"/>
  <c r="T20" i="27"/>
  <c r="T15" i="27"/>
  <c r="T17" i="27"/>
  <c r="T14" i="27"/>
  <c r="T22" i="27"/>
  <c r="T23" i="27"/>
  <c r="S70" i="27"/>
  <c r="T70" i="27" s="1"/>
  <c r="S80" i="27"/>
  <c r="T80" i="27" s="1"/>
  <c r="T47" i="27"/>
  <c r="S48" i="27"/>
  <c r="T48" i="27" s="1"/>
  <c r="S49" i="27"/>
  <c r="T49" i="27" s="1"/>
  <c r="S50" i="27"/>
  <c r="T50" i="27" s="1"/>
  <c r="S51" i="27"/>
  <c r="T51" i="27" s="1"/>
  <c r="S52" i="27"/>
  <c r="T52" i="27" s="1"/>
  <c r="S45" i="27"/>
  <c r="T45" i="27" s="1"/>
  <c r="S46" i="27"/>
  <c r="T46" i="27" s="1"/>
  <c r="S40" i="27"/>
  <c r="T40" i="27" s="1"/>
  <c r="S41" i="27"/>
  <c r="T41" i="27" s="1"/>
  <c r="S42" i="27"/>
  <c r="T42" i="27" s="1"/>
  <c r="S43" i="27"/>
  <c r="T43" i="27" s="1"/>
  <c r="S44" i="27"/>
  <c r="T44" i="27" s="1"/>
  <c r="T6" i="33"/>
  <c r="U6" i="32"/>
  <c r="U6" i="31"/>
  <c r="D4" i="33"/>
  <c r="D4" i="32"/>
  <c r="D4" i="31"/>
  <c r="U17" i="32"/>
  <c r="U14" i="31"/>
  <c r="T36" i="27"/>
  <c r="S39" i="27"/>
  <c r="T39" i="27" s="1"/>
  <c r="S53" i="27"/>
  <c r="T53" i="27" s="1"/>
  <c r="T27" i="27"/>
  <c r="T14" i="33"/>
  <c r="T16" i="33"/>
  <c r="T17" i="33"/>
  <c r="T18" i="33"/>
  <c r="T72" i="30"/>
  <c r="U72" i="30" s="1"/>
  <c r="T71" i="30"/>
  <c r="U71" i="30" s="1"/>
  <c r="T70" i="30"/>
  <c r="U70" i="30" s="1"/>
  <c r="T67" i="30"/>
  <c r="U67" i="30" s="1"/>
  <c r="T63" i="30"/>
  <c r="U63" i="30" s="1"/>
  <c r="T62" i="30"/>
  <c r="U62" i="30" s="1"/>
  <c r="T61" i="30"/>
  <c r="U61" i="30" s="1"/>
  <c r="T60" i="30"/>
  <c r="U60" i="30" s="1"/>
  <c r="T59" i="30"/>
  <c r="U59" i="30" s="1"/>
  <c r="T58" i="30"/>
  <c r="U58" i="30" s="1"/>
  <c r="T57" i="30"/>
  <c r="U57" i="30" s="1"/>
  <c r="T56" i="30"/>
  <c r="U56" i="30" s="1"/>
  <c r="T55" i="30"/>
  <c r="U55" i="30" s="1"/>
  <c r="T54" i="30"/>
  <c r="U54" i="30" s="1"/>
  <c r="T53" i="30"/>
  <c r="U53" i="30" s="1"/>
  <c r="T52" i="30"/>
  <c r="U52" i="30" s="1"/>
  <c r="T51" i="30"/>
  <c r="U51" i="30" s="1"/>
  <c r="T50" i="30"/>
  <c r="U50" i="30" s="1"/>
  <c r="T49" i="30"/>
  <c r="U49" i="30" s="1"/>
  <c r="T48" i="30"/>
  <c r="U48" i="30" s="1"/>
  <c r="T47" i="30"/>
  <c r="U47" i="30" s="1"/>
  <c r="T46" i="30"/>
  <c r="U46" i="30" s="1"/>
  <c r="T42" i="30"/>
  <c r="U42" i="30" s="1"/>
  <c r="T41" i="30"/>
  <c r="U41" i="30" s="1"/>
  <c r="T40" i="30"/>
  <c r="U40" i="30" s="1"/>
  <c r="T39" i="30"/>
  <c r="U39" i="30" s="1"/>
  <c r="T38" i="30"/>
  <c r="U38" i="30" s="1"/>
  <c r="T37" i="30"/>
  <c r="U37" i="30" s="1"/>
  <c r="V37" i="30" s="1"/>
  <c r="T32" i="30"/>
  <c r="U32" i="30" s="1"/>
  <c r="V32" i="30" s="1"/>
  <c r="T28" i="30"/>
  <c r="U28" i="30" s="1"/>
  <c r="T27" i="30"/>
  <c r="U27" i="30" s="1"/>
  <c r="T26" i="30"/>
  <c r="U26" i="30" s="1"/>
  <c r="T25" i="30"/>
  <c r="U25" i="30" s="1"/>
  <c r="T24" i="30"/>
  <c r="U24" i="30" s="1"/>
  <c r="T23" i="30"/>
  <c r="U23" i="30" s="1"/>
  <c r="T22" i="30"/>
  <c r="U22" i="30" s="1"/>
  <c r="T21" i="30"/>
  <c r="T20" i="30"/>
  <c r="U20" i="30" s="1"/>
  <c r="T19" i="30"/>
  <c r="U19" i="30" s="1"/>
  <c r="T18" i="30"/>
  <c r="U18" i="30" s="1"/>
  <c r="T17" i="30"/>
  <c r="U17" i="30" s="1"/>
  <c r="T16" i="30"/>
  <c r="U16" i="30" s="1"/>
  <c r="T15" i="30"/>
  <c r="U14" i="27" l="1"/>
  <c r="V14" i="32"/>
  <c r="V14" i="31"/>
  <c r="V49" i="30"/>
  <c r="V15" i="30"/>
  <c r="H6" i="33" l="1"/>
  <c r="I6" i="32"/>
  <c r="I6" i="3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E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Tipo de Eje-Proceso
Proyecto - UAA
Entes internos o externos</t>
        </r>
      </text>
    </comment>
    <comment ref="E3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Tipo de Eje-Proceso
Proyecto - UAA
Entes internos o externos</t>
        </r>
      </text>
    </comment>
    <comment ref="E3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Tipo de Eje-Proceso
Proyecto - UAA
Entes internos o externos</t>
        </r>
      </text>
    </comment>
    <comment ref="E4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Tipo de Eje-Proceso
Proyecto - UAA
Entes internos o externos</t>
        </r>
      </text>
    </comment>
    <comment ref="E6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Tipo de Eje-Proceso
Proyecto - UAA
Entes internos o externos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E1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Tipo de Eje-Proceso
Proyecto - UAA
Entes internos o externos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E1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Tipo de Eje-Proceso
Proyecto - UAA
Entes internos o externos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D1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Tipo de Eje-Proceso
Proyecto - UAA
Entes internos o externos</t>
        </r>
      </text>
    </comment>
  </commentList>
</comments>
</file>

<file path=xl/sharedStrings.xml><?xml version="1.0" encoding="utf-8"?>
<sst xmlns="http://schemas.openxmlformats.org/spreadsheetml/2006/main" count="731" uniqueCount="288">
  <si>
    <t>PROGRAMA ANUAL DE AUDITORÍA
DIRECCION DE CONTROL INTERNO Y EVALUACIÓN DE GESTIÓN
Vigencia 1 - 2023</t>
  </si>
  <si>
    <t xml:space="preserve">UNIVERSIDAD INDUSTRIAL DE SANTANDER </t>
  </si>
  <si>
    <r>
      <rPr>
        <b/>
        <sz val="12"/>
        <rFont val="Humanst521 BT"/>
        <family val="2"/>
      </rPr>
      <t>Objetivo del Programa:</t>
    </r>
    <r>
      <rPr>
        <sz val="12"/>
        <rFont val="Humanst521 BT"/>
        <family val="2"/>
      </rPr>
      <t xml:space="preserve"> </t>
    </r>
  </si>
  <si>
    <t>Establecer el Programa Anual de Auditoría  que permita evaluar de manera integral y objetiva la gestión institucional, con el fin de garantizar la aplicación de acciones de mejoramiento, preventivas o correctivas para contribuir a la mejora continua y al cumplimiento de los objetivos de la Universidad.</t>
  </si>
  <si>
    <t xml:space="preserve">Alcance del Programa: </t>
  </si>
  <si>
    <t>Aplica desde la programación de las Auditorías Internas de gestión y de calidad a realizarse en la vigencia, seguido por la presentación de informes, seguimientos internos y derivados de los entes de control externo, para finalizar  con otras actividades a realizarse en la presente vigencia.</t>
  </si>
  <si>
    <t xml:space="preserve">Unidad Responsable </t>
  </si>
  <si>
    <t>Dirección de Control Interno y Evaluación de Gestión</t>
  </si>
  <si>
    <t xml:space="preserve">Criterios: </t>
  </si>
  <si>
    <t>Normativa interna y externa aplicable según corresponda.
Documentación interna relacionada con los procesos de la entidad.
Normas del Sistema de Gestión que apliquen.</t>
  </si>
  <si>
    <t>Recursos:</t>
  </si>
  <si>
    <t>* Financieros: Presupuesto asignado por la Institución para atender los requerimientos de la Dirección de Control Interno y Evaluación de Gestión.
* Humanos: Profesionales, personal de apoyo y auxiliares estudiantiles de la Dirección de Control Interno y Evaluación de Gestión.
* Tecnológicos: Equipos de cómputo, sistemas de información , sistemas de redes y correo electrónico Institucional.
* Riesgos:- Incumplimiento / aplazamiento del Programa de Auditoría por labores internas. Mitigación del Riesgo: Seguimiento permanente del Programa.</t>
  </si>
  <si>
    <t>Fecha de aprobación Comité Coordinador del Sistema de Control Interno</t>
  </si>
  <si>
    <t>Enero 31 de 2023</t>
  </si>
  <si>
    <t>Fecha de actualización Comité Coordinador del Sistema de Control Interno</t>
  </si>
  <si>
    <t>AUDITORIAS INTERNAS</t>
  </si>
  <si>
    <t>N°</t>
  </si>
  <si>
    <t>Proceso -  Proyecto - UAA</t>
  </si>
  <si>
    <t>Rol OCI asociado</t>
  </si>
  <si>
    <t xml:space="preserve">Aplica a:  </t>
  </si>
  <si>
    <t xml:space="preserve">Requisitos internos / externos </t>
  </si>
  <si>
    <t xml:space="preserve">Responsable  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</si>
  <si>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</si>
  <si>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</si>
  <si>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</si>
  <si>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</si>
  <si>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</si>
  <si>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</si>
  <si>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</si>
  <si>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</si>
  <si>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</si>
  <si>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</si>
  <si>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</si>
  <si>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</si>
  <si>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 xml:space="preserve">n° de acciones ejecutadas  </t>
  </si>
  <si>
    <t xml:space="preserve">Estado por actividad </t>
  </si>
  <si>
    <t xml:space="preserve">Estado Total  </t>
  </si>
  <si>
    <t>Ordenes de consultoría (plan mejoramiento fiscalización)</t>
  </si>
  <si>
    <t>Evaluación y  Seguimiento</t>
  </si>
  <si>
    <t xml:space="preserve">Eje Financiero y de Contratación </t>
  </si>
  <si>
    <t>• Estatuto de Contratación. Acuerdos Consejo Superior 079/2019; 034/2015 y 050/2015.
• Manual de Actividades Básicas del Proceso Financiero – MFI.01.
• Manual Plan de Cuentas Presupuestales – MFI.03.
• Manual de Normas y Procedimientos para el Recaudo de Cartera UIS – MFI.04.
• Proceso financiero (presupuesto, tesorería).
• Normatividad de Austeridad en el Gasto Público. 
• Manual del supervisor o interventor. 
• Ley 594 de 2000, Ley General de Archivos.
• Acuerdo del Consejo Superior  072 de 1982, Reglamento Académico Estudiantil de Pregrado.
• Acuerdo del Consejo Superior 063 de 1994, Reglamento del Profesor.
• Acuerdo del Consejo Superior 075 de 2013, Reglamento General de Posgrado.
• Acuerdo del Consejo Superior 019 de 2015, Registro de la Actividad Académica.
• Acuerdo del Consejo Superior 043 de 2011, Estatuto de Investigación de la Universidad.
• Acuerdo del Consejo Superior 006 de 2005, Políticas de Extensión.
• Acuerdo del Consejo Superior 103 de 2010, Procedimientos de Extensión.
• Acuerdo del Consejo Superior 26 de 2018, Proyecto Institucional.
•  Acuerdo del Consejo Superior 47 de 2019, Plan de Desarrollo Institucional 2019-2030.
• Ley  594 de 2000 del Congreso de Colombia. Ley General de Archivo
•Proyecto Institucional Acuerdo Consejo Superior
  026 de 2018.
• Ley 23 de 1982, Sobre derechos de autor.
• Ley 594 de 2000, Ley General de Archivos.
• Acuerdo n.° 032 de 2002 del Consejo Superior (Inversión UIS)
• BPPUIS y Plan de Gestión Institucional.
• NTC 2050, Código Eléctrico Colombiano, NTC 4595 de 2015, “Planeamiento y diseño de instalaciones y ambientes escolares.
• Resolución n.° 90708 de 2013 “Por la cual se expide el Reglamento Técnico de Instalaciones Eléctricas – RETIE”
• Manual Normativo y procedimental para la administración y control de los bienes muebles de la UIS MFI.02
• Procedimientos, normas y reglamentos del Sistema de Gestión Integrado de la UIS.
• Normas de bioseguridad en las áreas de trabajo.
• Norma Sismo resistente NSR 10.
• Ley 1503/2011, Decreto 2851/2013 y Resoluc 1565/2013.
• Otra normativa según aplique. 
• Plan de Desarrollo Institucional 2019-2030   Acuerdo Consejo Superior  047 de 2019.
• Plan de Gestión Rectoral 2019-2022
• Programa Anual de Gestión 2019. Acuerdo Consejo Superior  043/2018.
• Programa Anual de Gestión 2019. Acuerdo Consejo Superior  073/2019.
• Sistema de Información Programa de Gestión.
• Sistema de Información BPPIUIS.
• PPI.02 Procedimiento para la programación presupuestal y de gestión.
• PPI.05 Procedimiento para la formulación y viabilización de proyectos propuestos por las UAA en el BPPIUIS.
• GPI.01 Guía para la formulación del programa de gestión y presupuesto de las Unidades Académico-Administrativas.
• IGD.01 Instructivo para la organización de archivos de gestión.
• Sistema General de Regalías.
• Normatividad según aplicabilidad.</t>
  </si>
  <si>
    <t>Profesionales DCIEG</t>
  </si>
  <si>
    <t>Evaluación a la Seguridad de la Información</t>
  </si>
  <si>
    <t xml:space="preserve">Eje de Sistemas e Infraestructura </t>
  </si>
  <si>
    <t>Profesional DCIEG</t>
  </si>
  <si>
    <t>Evaluación a Recursos Físicos</t>
  </si>
  <si>
    <t>Evaluación a la Gestión Financiera</t>
  </si>
  <si>
    <t>Evaluación a la Gestión contractual</t>
  </si>
  <si>
    <t>Evaluación al proceso de Investigación</t>
  </si>
  <si>
    <t xml:space="preserve">Eje Misional </t>
  </si>
  <si>
    <t>Evaluación a los proyectos y programas de Gestión Institucional y por Unidad</t>
  </si>
  <si>
    <t>Eje Gestion</t>
  </si>
  <si>
    <t>Evaluacion el proceso de Formación</t>
  </si>
  <si>
    <t>Evaluacion al proceso de  Extensión</t>
  </si>
  <si>
    <t>Evaluación de la Efectividad de controles</t>
  </si>
  <si>
    <t>Prevención</t>
  </si>
  <si>
    <t>Todos los ejes</t>
  </si>
  <si>
    <t>Evaluacion derechos de autor software</t>
  </si>
  <si>
    <t>Eje Sistemas e Infraestructura</t>
  </si>
  <si>
    <t>AUDITORIAS INTERNAS ESPECIALES</t>
  </si>
  <si>
    <t>Bienestar Universitario</t>
  </si>
  <si>
    <t>INFORMES DE LEY</t>
  </si>
  <si>
    <t>Informe de Austeridad en el Gasto 
(Trimestral)</t>
  </si>
  <si>
    <t>Liderazgo Estratégico</t>
  </si>
  <si>
    <t>Todos los procesos y UAA</t>
  </si>
  <si>
    <t>Directiva Presidencial n°. 06 de 2014
Decretos 1737, 1738 y 2209 de 1998 del Ministerio de Hacienda y Crédito Público.</t>
  </si>
  <si>
    <t>Profesional DCIEG- Daniel</t>
  </si>
  <si>
    <t>Informe sobre las Peticiones, Quejas, Reclamos, Sugerencias y Denuncias (PQRSD)
(Semestral)</t>
  </si>
  <si>
    <t>Ley 1474 del 12 de Julio del 2011 Art. 76.</t>
  </si>
  <si>
    <t>Profesional DCIEG - Jorge Vidal</t>
  </si>
  <si>
    <t>Modelo Integrado de Planeación y Gestión-MIPG-
Diligenciamiento Formulario Único Reporte de Avances de la Gestión- FURAG II: Institucional y  de Control Interno. 
(Anual)</t>
  </si>
  <si>
    <t>Ley 87 de 1993, Decreto 943 de 2014; Decreto 1083 de 2015; Circular externa 003
de 2016 y Circular Externa 100-21 de 2016 del Departamento Administrativo de la Función Pública (DAFP), Decreto 648 de
2017, Decreto 1499 de 2017 y Manual Operativo MIPG</t>
  </si>
  <si>
    <t xml:space="preserve">Jefe Control Interno
Profesional DCIEG - Adriana
Jefe Planeación </t>
  </si>
  <si>
    <t>Informe Evaluación Control Interno Contable
(Anual.)</t>
  </si>
  <si>
    <t xml:space="preserve">Proceso Financiero </t>
  </si>
  <si>
    <t>Resolución 193 de 2016 de la CGN
Resolución 357 del 23 de julio de 2008.</t>
  </si>
  <si>
    <t>Profesional DCIEG - Daniel
Jefe Sección de Contabilidad</t>
  </si>
  <si>
    <t>Informe de evaluación independiente del estado del Sistema de Control Interno (pormenorizado)
(Semestral)</t>
  </si>
  <si>
    <t xml:space="preserve">Seguimiento Institucional </t>
  </si>
  <si>
    <t>Ley 1474 del 2011, art. 9.
(Modifica el artículo 14 de la Ley 87 de 1993).
Decreto 2106 de 2019, Art 156</t>
  </si>
  <si>
    <t>Profesional DCIEG - Adriana</t>
  </si>
  <si>
    <t>Informe Derechos de Autor Software. 
(Anual)</t>
  </si>
  <si>
    <t>Proceso Servicios Informáticos y de Telecomunicaciones</t>
  </si>
  <si>
    <t xml:space="preserve">Directiva Presidencial n.°. 01 de  1999.
Directiva Presidencial   n.°  02 de  2002.
Circular  n.°  1000 -06 de 22 de junio de 2004.
Circular n.° 07 de diciembre 28 de 2005.
Circular n.° 04 de 22 de diciembre de 2006.
Circular n.° 017 de junio 1 de 2011 
Decreto Único 1069 de 2015 </t>
  </si>
  <si>
    <t>Profesional DCIEG - Vidal</t>
  </si>
  <si>
    <t>EVALUACION Y SEGUIMIENTO</t>
  </si>
  <si>
    <t>Asesoría en elaboración de planes de mejoramiento de auditorías internas y externas</t>
  </si>
  <si>
    <t>Procesos UIS</t>
  </si>
  <si>
    <t>Control fiscal interno</t>
  </si>
  <si>
    <t xml:space="preserve">Seguimiento mensual a las acciones de los planes de mejoramiento </t>
  </si>
  <si>
    <t>Programa de Autocontrol (jornadas de sensibilización, identificación de los controles por parte de los responsables de las actividades)</t>
  </si>
  <si>
    <t>Comunidad UIS</t>
  </si>
  <si>
    <t>Ley 87 de 1993</t>
  </si>
  <si>
    <t xml:space="preserve">Rendición Cuenta Anual a la Contraloría General de la República, Publicación en el plataforma SIRECI (Anual) </t>
  </si>
  <si>
    <t xml:space="preserve">Contraloría General de la República </t>
  </si>
  <si>
    <t>Resolución 7350 de 2013</t>
  </si>
  <si>
    <t xml:space="preserve">Seguimiento y Rendición Avance Plan de Mejoramiento Contraloría General de la República (Semestral) </t>
  </si>
  <si>
    <t xml:space="preserve">Seguimiento rendición Personal y Costos en la plataforma CHIP (Anual). </t>
  </si>
  <si>
    <t>Contraloría General República 
Contaduría General de la Nación.</t>
  </si>
  <si>
    <t>Resolución Reglamentaria orgánica 0007 del 09 junio 2016 de la CGR.</t>
  </si>
  <si>
    <t xml:space="preserve">Rendición de la Cuenta CGS  (Anual) </t>
  </si>
  <si>
    <t>Contraloría General de Santander</t>
  </si>
  <si>
    <t>Resolución 858 del 26 de Dic  2016</t>
  </si>
  <si>
    <t>Seguimiento Plan de Mejoramiento CGS: Corte a: 30 marzo, 30 de junio, 30 de sept, 30 de Dic. (Trimestral).</t>
  </si>
  <si>
    <t>Resolución 858 de 2016 
Contraloría General de Santander</t>
  </si>
  <si>
    <t>Seguimiento Rendición Contractual contratos 
SIA OBSERVA (Mensual)</t>
  </si>
  <si>
    <t>Profesional DCIEG - Silvia</t>
  </si>
  <si>
    <t>Seguimiento Rendición Deuda Pública: (Mensual)</t>
  </si>
  <si>
    <t>Seguimiento a la Estrategia Anticorrupción de la Entidad.
Plan Anticorrupción y Atención al Ciudadano.
(cortes en abril, agosto y diciembre). (Cuatrimestral)</t>
  </si>
  <si>
    <t xml:space="preserve">Departamento Administrativo de la Función Pública </t>
  </si>
  <si>
    <t>Ley 1474 del 2011Estrategias para la construcción del plan de anticorrupción y atención al ciudadano V2 2015 Decreto 124 del 2016.</t>
  </si>
  <si>
    <t>Profesional DCIEG-Adriana</t>
  </si>
  <si>
    <t xml:space="preserve">Seguimiento a Mapas de Riesgos de Gestión (anual) </t>
  </si>
  <si>
    <t>Evaluación de la gestión del riesgo</t>
  </si>
  <si>
    <t>Guía para la administración del riesgo y el diseño de controles en entidades públicas, Vr 4- 2018, DAFP</t>
  </si>
  <si>
    <t xml:space="preserve">Seguimiento a Mapas de Riesgos de Corrupción (cuatrimestral) </t>
  </si>
  <si>
    <t>Seguimiento a la publicación  de los  Planes Institucionales y Estratégicos (Anual).</t>
  </si>
  <si>
    <t>Decreto 612 de 2018
Ley 1712 del 2014</t>
  </si>
  <si>
    <t>Seguimiento micrositio Ley de Transparencia y Acceso a la Información Pública.</t>
  </si>
  <si>
    <t xml:space="preserve">Dpto  Administrat Función Pública 
Procuraduria Genaral  Nación
Ministerio Educación Nacional </t>
  </si>
  <si>
    <t>Ley 1712 del 2014</t>
  </si>
  <si>
    <t>Seguimiento al Sistema de Información y Gestión del Empleo Público "SIGEP".</t>
  </si>
  <si>
    <t>Circular Externa 01-2019
CircularExterna100-7 del 2016
CircularExterna100-002 del 2017</t>
  </si>
  <si>
    <t>Profesional DCIEG - Diana</t>
  </si>
  <si>
    <t>Seguimiento a la evaluación del Programa de Gestión Institucional-PGI  y de Unidad.vigencias</t>
  </si>
  <si>
    <t>Evaluación y Seguimiento</t>
  </si>
  <si>
    <t>Unidades Académico- Administrativas</t>
  </si>
  <si>
    <t xml:space="preserve">Acuerdo Consejo Superior n.° 032/2002
Acuerdo Consejo Superior n.° 031/2003
Acuerdo Consejo Superior n.° 070/2005
Acuerdo Consejo Superior n.° 26/2018
Acuerdo Consejo Superior n.° 047/2019
Acuerdos Consejo Superior n.° 43/2018 y 073/2019.
Sistema de información Módulo Prohgrama de Gestión. </t>
  </si>
  <si>
    <t>Profesional DCIEG-Yolima</t>
  </si>
  <si>
    <t xml:space="preserve">Evaluación Autoridades Académicas. (Anual) </t>
  </si>
  <si>
    <t>Decreto n.° 1279 de 2002 
Acuerdo Consejo Académico n.° 038/97.
Acuerdo Consejo Académico n.° 107/1997
Acuerdo Consejo Superior n.° 031/2003</t>
  </si>
  <si>
    <t>OTRAS ACTIVIDADES</t>
  </si>
  <si>
    <t>Seguimiento a los arqueos Cajas Menores y Fondos Fijos</t>
  </si>
  <si>
    <t>UAA que les aplique</t>
  </si>
  <si>
    <t>Resolución rectoral 630 de 2015 y demás normatividad interna que le aplique.</t>
  </si>
  <si>
    <t>Profesional DCIEG-Daniel</t>
  </si>
  <si>
    <t>Análisis y seguimiento a las acciones implementadas resultado del Saneamiento Contable</t>
  </si>
  <si>
    <t>Enfoque hacia la prevención</t>
  </si>
  <si>
    <t>Procedimiento de control interno contable</t>
  </si>
  <si>
    <t>Profesionales de Control Interno</t>
  </si>
  <si>
    <t>Informe mensual al Representante Legal con el cumplimiento al plan de mejoramiento, consolidado por alertas y el resultado de las reuniones periódicas</t>
  </si>
  <si>
    <t>Guia rol de las oficinas de control interno</t>
  </si>
  <si>
    <t>Atender requerimientos, visitas y auditorías de los entes de control externo.</t>
  </si>
  <si>
    <t>Relación con entes externos de control</t>
  </si>
  <si>
    <t>Entes  externos de control</t>
  </si>
  <si>
    <t>Decreto 648 de 2017
Decreto 1499 de 2017</t>
  </si>
  <si>
    <t xml:space="preserve">Jefe Control Interno, Profesionales DCIEG </t>
  </si>
  <si>
    <t>Asistencia Comités Institucionales:
* Comité Institucional de Gestión y Desempeño.
* Comité Institucional de Coordinación de Control Interno
* Comité Conciliación y Defensa Judicial 
* Comité  de Sostenibilidad y Saneamiento Contable
* Comité de Archivo 
* Otros a solicitud de la Alta Dirección</t>
  </si>
  <si>
    <t xml:space="preserve">Comités de la Universidad </t>
  </si>
  <si>
    <t>Decreto 1499 de 2017
Decreto 648 de 2017</t>
  </si>
  <si>
    <t>Jefe Control Interno</t>
  </si>
  <si>
    <t xml:space="preserve">Asesorías y Acompañamiento:
(asistencia apertura y cierre convocatorias públicas; actas de inspección inventarios; formulación planes de acción de auditorías internas, facilitadores en metodologías según la temática, otras). 
</t>
  </si>
  <si>
    <t>Todos los Procesos y UAA</t>
  </si>
  <si>
    <t>Decreto 648 de 2017</t>
  </si>
  <si>
    <r>
      <rPr>
        <b/>
        <sz val="11"/>
        <rFont val="Humanst521 BT"/>
        <family val="2"/>
      </rPr>
      <t>Observación:</t>
    </r>
    <r>
      <rPr>
        <sz val="11"/>
        <rFont val="Humanst521 BT"/>
        <family val="2"/>
      </rPr>
      <t xml:space="preserve"> La programación y ejecución de las auditorías, puede estar sujeta a cambios durante la presente vigencia, según requerimientos o eventualidades institucionales.</t>
    </r>
  </si>
  <si>
    <r>
      <t>Elaboró:</t>
    </r>
    <r>
      <rPr>
        <sz val="12"/>
        <color indexed="8"/>
        <rFont val="Humanst521 BT"/>
        <family val="2"/>
      </rPr>
      <t xml:space="preserve"> Dirección de Control Interno y Evaluación de Gestión</t>
    </r>
  </si>
  <si>
    <r>
      <t xml:space="preserve">Aprobó: </t>
    </r>
    <r>
      <rPr>
        <sz val="12"/>
        <color indexed="8"/>
        <rFont val="Humanst521 BT"/>
        <family val="2"/>
      </rPr>
      <t>Comité Institucional de Coordinación de Control Interno.</t>
    </r>
  </si>
  <si>
    <t>PROGRAMA ANUAL DE AUDITORÍAS
DIRECCION DE CONTROL INTERNO Y EVALUACIÓN DE GESTIÓN</t>
  </si>
  <si>
    <t>VIGENCIA  - 2023</t>
  </si>
  <si>
    <t xml:space="preserve">Fecha de aprobación </t>
  </si>
  <si>
    <t>Marzo 10 de 2023</t>
  </si>
  <si>
    <t xml:space="preserve">Fecha de actualización </t>
  </si>
  <si>
    <t>septiembre 4 de 2023</t>
  </si>
  <si>
    <t xml:space="preserve">Componentes del programa </t>
  </si>
  <si>
    <t xml:space="preserve">AUDITORÍAS INTERNAS </t>
  </si>
  <si>
    <t xml:space="preserve">INFORMES DE LEY </t>
  </si>
  <si>
    <t xml:space="preserve">EVALUACIÓN Y SEGUIMIENTO </t>
  </si>
  <si>
    <t xml:space="preserve">OTRAS ACTIVIDADES </t>
  </si>
  <si>
    <t xml:space="preserve">Tipo de proceso </t>
  </si>
  <si>
    <t xml:space="preserve">Proceso / Unidad </t>
  </si>
  <si>
    <t xml:space="preserve">Alcance </t>
  </si>
  <si>
    <t xml:space="preserve">Misional </t>
  </si>
  <si>
    <t xml:space="preserve">Formación </t>
  </si>
  <si>
    <t>Información de Registros calificados y acreditación de programas actualizados y disponibles en página web </t>
  </si>
  <si>
    <t>Planificación y desarrollo de los periodos académicos PFO014  </t>
  </si>
  <si>
    <t>Contratación oportuna de profesores cátedra y base de elegibles PTH07 </t>
  </si>
  <si>
    <t>Registro de actividad docente (en plazo y según requisitos)- Procedimiento PFO02 </t>
  </si>
  <si>
    <t>Renovaciones de Tenencia- PTH.16 </t>
  </si>
  <si>
    <t>Evaluación docente y planes de mejora de profesores – Procedimiento PFO013 </t>
  </si>
  <si>
    <t>Registro de notas en los plazos definidos en los calendarios académicos y seguimiento a otras actividades de los calendarios académicos </t>
  </si>
  <si>
    <t>Verificación de cumplimiento de requisitos de grado de los estudiantes solicitantes-PFO09 </t>
  </si>
  <si>
    <t>El programa calendario de cada asignatura según la normativa-Guía GFO.02 </t>
  </si>
  <si>
    <t>Cumplimiento del contenido programado de las asignaturas por parte de los profesores.  </t>
  </si>
  <si>
    <t>Investigación</t>
  </si>
  <si>
    <t>Seguimiento a proyectos de investigación con financiación externa</t>
  </si>
  <si>
    <t>Seguimiento a proyectos de investigación con financiación interna
(Aprobación, plazos, informes, cierre y liquidación y cumplimiento de compromisos), según muestra. </t>
  </si>
  <si>
    <t> Seguimiento a proyectos de investigación con financiación interna</t>
  </si>
  <si>
    <t>Seguimiento a proyectos de Regalías </t>
  </si>
  <si>
    <t xml:space="preserve">Extensión </t>
  </si>
  <si>
    <t>Portafolio de Servicios de Extensión PEX07 </t>
  </si>
  <si>
    <t>Preparación y presentación de propuestas e Extensión PEX 03  </t>
  </si>
  <si>
    <t>Inicio y ejecución de Proyectos PEX 04  </t>
  </si>
  <si>
    <t>Finalización de actividades de Extensión PEX 05 </t>
  </si>
  <si>
    <t>Encuesta de calidad de los productos de extensión  </t>
  </si>
  <si>
    <t>Inversión de los excedentes o utilidades </t>
  </si>
  <si>
    <t>Consultorio Jurídico </t>
  </si>
  <si>
    <t>Centro de Conciliación  </t>
  </si>
  <si>
    <t>Instituto de Lenguas  </t>
  </si>
  <si>
    <t xml:space="preserve">Gestión / Apoyo </t>
  </si>
  <si>
    <t>Recursos Físicos</t>
  </si>
  <si>
    <t>Remodelación de espacios físicos</t>
  </si>
  <si>
    <t>Mantenimiento de la planta física</t>
  </si>
  <si>
    <t>Montaje de Obras</t>
  </si>
  <si>
    <t xml:space="preserve">Financiero </t>
  </si>
  <si>
    <t>Auditoria financiera (con informes definitivos parciales Contabilidad, Presupuesto, Inventarios, Recaudos)</t>
  </si>
  <si>
    <t>Informe Seguimiento cuenta deudores</t>
  </si>
  <si>
    <t>Informe Seguimiento Reciprocas</t>
  </si>
  <si>
    <t>Informe Seguimiento Anticipos</t>
  </si>
  <si>
    <t xml:space="preserve">Informe Seguimiento Acuerdos de Pagos </t>
  </si>
  <si>
    <t>Informe Seguimiento Factura de Venta</t>
  </si>
  <si>
    <t>Informe Seguimiento cuenta liquidaciones pregrado</t>
  </si>
  <si>
    <t>Informe Seguimiento cuenta liquidaciones posgrado</t>
  </si>
  <si>
    <t>Informe Seguimiento Otras Cuentas</t>
  </si>
  <si>
    <t>Informe Seguimiento Multas, Sanciones e Intereses de Mora</t>
  </si>
  <si>
    <t>Informe Seguimiento Incapacidades</t>
  </si>
  <si>
    <t>Informe Seguimiento Liquidaciones Ipred</t>
  </si>
  <si>
    <t xml:space="preserve">Informe Seguimiento Construcciones en Curso </t>
  </si>
  <si>
    <t xml:space="preserve">Informe Seguimiento Reintegro de Nóminas </t>
  </si>
  <si>
    <t xml:space="preserve">Contratación </t>
  </si>
  <si>
    <t>Estatuto de Contratación / Procedimientos de la Gestión Contractual/ordenes de consultoría</t>
  </si>
  <si>
    <t>Institucional</t>
  </si>
  <si>
    <t>Evaluación de controles asociados a procedimientos</t>
  </si>
  <si>
    <t>Plan Institucional de Archivos de la Entidad PINAR</t>
  </si>
  <si>
    <t>Plan anual de adquisiciones</t>
  </si>
  <si>
    <t>Plan anual de vacantes</t>
  </si>
  <si>
    <t>Plan de previsión de recursos humanos</t>
  </si>
  <si>
    <t>Plan estratégico de Talento Humano</t>
  </si>
  <si>
    <t>Plan Institucional de Capacitación</t>
  </si>
  <si>
    <t>Plan de incentivos institucionales</t>
  </si>
  <si>
    <t>Plan de trabajo anual de seguridad y salud en el trabajo</t>
  </si>
  <si>
    <t>Plan anticorrupción de atención al ciudadano</t>
  </si>
  <si>
    <t>Plan estratégico de Tecnologías de la Información</t>
  </si>
  <si>
    <t>Plan de Tratamiento de riesgos de seguridad y privacidad de información</t>
  </si>
  <si>
    <t>Plan de seguridad y privacidad de la información</t>
  </si>
  <si>
    <t xml:space="preserve">Seguridad y Salud en el trabajo </t>
  </si>
  <si>
    <t>Gestión Documental</t>
  </si>
  <si>
    <t>Gestión del Talento Humano</t>
  </si>
  <si>
    <t>Conflicto de intereses</t>
  </si>
  <si>
    <t>Servicios de Información</t>
  </si>
  <si>
    <t>Evaluación en Seguridad de la Información</t>
  </si>
  <si>
    <t>Tic y sistemas de información</t>
  </si>
  <si>
    <t>Gobierno Digital</t>
  </si>
  <si>
    <t>Gestion de la información</t>
  </si>
  <si>
    <t xml:space="preserve"> </t>
  </si>
  <si>
    <t>Accesibilidad web</t>
  </si>
  <si>
    <t>Activos de la información</t>
  </si>
  <si>
    <t>Evaluación Derechos de Autor Software</t>
  </si>
  <si>
    <t>Estrategico</t>
  </si>
  <si>
    <t>Programa de Gestión Institucional</t>
  </si>
  <si>
    <t>Evaluacion a programa de gestión institucional y por Unidad</t>
  </si>
  <si>
    <t xml:space="preserve">Política de Transparencia </t>
  </si>
  <si>
    <t>Gestión de Riesgo</t>
  </si>
  <si>
    <t>Política de Integridad</t>
  </si>
  <si>
    <t>Atención al ciudadano</t>
  </si>
  <si>
    <t>Planeación estratégica</t>
  </si>
  <si>
    <t>Defensa Judicial</t>
  </si>
  <si>
    <t>Sistema de Salud</t>
  </si>
  <si>
    <t>Especial</t>
  </si>
  <si>
    <t>Seguimiento Comisiones de Estudio_x000D_</t>
  </si>
  <si>
    <t>Informe sobre las Peticiones, Quejas, Reclamos, Sugerencias y Denuncias (PQRSD)
(Trimestral)</t>
  </si>
  <si>
    <t>Seguimiento mensual a las acciones de los planes de mejoramiento  y de mejora</t>
  </si>
  <si>
    <t xml:space="preserve">Decreto 648 de 2017 (Rol enfoque a la prevensión) </t>
  </si>
  <si>
    <t>Resolución Reglamentaria Orgánica 0032 del 19 julio 2019</t>
  </si>
  <si>
    <t>Resolución 00005 de 2023</t>
  </si>
  <si>
    <t>Seguimiento a la Estrategia Anticorrupción de la Entidad.
Plan Anticorrupción y Atención al Ciudadano. (cortes en abril, agosto y diciembre). (Cuatrimestral)</t>
  </si>
  <si>
    <t>Decreto 648 de 2017 (Rol Evaluación a la Gestión del riesgo)</t>
  </si>
  <si>
    <t>Actividad - Proceso -  Proyecto - UAA</t>
  </si>
  <si>
    <t xml:space="preserve">Evaluación del proceso Formación: </t>
  </si>
  <si>
    <t>Alcance:</t>
  </si>
  <si>
    <t>Información de Registros calificados y acreditación de programas actualizada y disponibles en página web </t>
  </si>
  <si>
    <t>El programa calendario de cada asignatura se da a conocer oportunamente, por parte del profesor a los estudiantes matriculados en los cursos académicos, y contiene la información según la normativa-Guía GFO.02 </t>
  </si>
  <si>
    <t>Evaluación del proceso Investigación:</t>
  </si>
  <si>
    <t> (Aprobación, plazos, informes, cierre y liquidación y cumplimiento de compromisos), según muestra. </t>
  </si>
  <si>
    <t>Evaluación del proceso Extensión:</t>
  </si>
  <si>
    <t>Calidad de los productos de extensión  </t>
  </si>
  <si>
    <t xml:space="preserve">Evaluación de la Efectividad de controles en actividades </t>
  </si>
  <si>
    <t>Académica : tenencias. Cargas académicas, etc</t>
  </si>
  <si>
    <t xml:space="preserve">Financieras </t>
  </si>
  <si>
    <t>Contratación</t>
  </si>
  <si>
    <t>Movilidad Saliente de estudiantes de pregrado</t>
  </si>
  <si>
    <t>Cumplimiento de créditos condonables</t>
  </si>
  <si>
    <t>Períodos de prueba profesores vinculados</t>
  </si>
  <si>
    <t>Comisiones de estudio</t>
  </si>
  <si>
    <t>Publicación de actas de Consejos</t>
  </si>
  <si>
    <t>Ley de Paridad</t>
  </si>
  <si>
    <t>Actividades de protocolo para atención de hechos de violencia basada de género</t>
  </si>
  <si>
    <r>
      <rPr>
        <b/>
        <sz val="11.5"/>
        <rFont val="Arial"/>
        <family val="2"/>
      </rPr>
      <t>Recursos Físicos:</t>
    </r>
    <r>
      <rPr>
        <sz val="11.5"/>
        <rFont val="Arial"/>
        <family val="2"/>
      </rPr>
      <t xml:space="preserve">
Remodelación de espacios físicos
Mantenimiento de la planta física
Montaje de Obras</t>
    </r>
  </si>
  <si>
    <t>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</si>
</sst>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Humanst521 BT"/>
      <family val="2"/>
    </font>
    <font>
      <b/>
      <sz val="11"/>
      <name val="Humanst521 BT"/>
      <family val="2"/>
    </font>
    <font>
      <sz val="11"/>
      <name val="Humanst521 BT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Humanst521 BT"/>
      <family val="2"/>
    </font>
    <font>
      <b/>
      <sz val="14"/>
      <name val="Humanst521 BT"/>
      <family val="2"/>
    </font>
    <font>
      <b/>
      <sz val="18"/>
      <name val="Humanst521 BT"/>
      <family val="2"/>
    </font>
    <font>
      <sz val="12"/>
      <color indexed="8"/>
      <name val="Humanst521 BT"/>
      <family val="2"/>
    </font>
    <font>
      <sz val="11.5"/>
      <name val="Humanst521 BT"/>
      <family val="2"/>
    </font>
    <font>
      <b/>
      <sz val="11.5"/>
      <name val="Humanst521 BT"/>
      <family val="2"/>
    </font>
    <font>
      <b/>
      <sz val="11"/>
      <color theme="1"/>
      <name val="Humanst521 BT"/>
      <family val="2"/>
    </font>
    <font>
      <sz val="11"/>
      <color theme="1"/>
      <name val="Humanst521 BT"/>
      <family val="2"/>
    </font>
    <font>
      <b/>
      <sz val="12"/>
      <color theme="1"/>
      <name val="Humanst521 BT"/>
      <family val="2"/>
    </font>
    <font>
      <sz val="11.5"/>
      <color theme="1"/>
      <name val="Humanst521 BT"/>
      <family val="2"/>
    </font>
    <font>
      <sz val="11"/>
      <color rgb="FFFF0000"/>
      <name val="Humanst521 BT"/>
      <family val="2"/>
    </font>
    <font>
      <sz val="12"/>
      <color rgb="FFFF0000"/>
      <name val="Humanst521 BT"/>
      <family val="2"/>
    </font>
    <font>
      <sz val="12"/>
      <color rgb="FF00B050"/>
      <name val="Humanst521 BT"/>
      <family val="2"/>
    </font>
    <font>
      <b/>
      <sz val="11"/>
      <color rgb="FF000000"/>
      <name val="Arial"/>
      <family val="2"/>
    </font>
    <font>
      <sz val="11.5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.5"/>
      <name val="Arial"/>
      <family val="2"/>
    </font>
    <font>
      <sz val="11"/>
      <name val="Humanst521 BT"/>
    </font>
    <font>
      <sz val="11.5"/>
      <color rgb="FFFF0000"/>
      <name val="Arial"/>
      <family val="2"/>
    </font>
    <font>
      <b/>
      <sz val="12"/>
      <color theme="4"/>
      <name val="Humanst521 BT"/>
      <family val="2"/>
    </font>
    <font>
      <u/>
      <sz val="10"/>
      <color theme="10"/>
      <name val="Arial"/>
      <family val="2"/>
    </font>
    <font>
      <sz val="16"/>
      <name val="Humanst521 BT"/>
      <family val="2"/>
    </font>
    <font>
      <i/>
      <sz val="12"/>
      <name val="Humanst521 BT"/>
      <family val="2"/>
    </font>
    <font>
      <sz val="12"/>
      <color rgb="FF000000"/>
      <name val="Humanst521 BT"/>
      <family val="2"/>
    </font>
    <font>
      <sz val="12"/>
      <color rgb="FF000000"/>
      <name val="Humanst521 BT"/>
    </font>
    <font>
      <sz val="11"/>
      <color rgb="FF000000"/>
      <name val="Humanst521 BT"/>
      <family val="2"/>
    </font>
    <font>
      <i/>
      <sz val="12"/>
      <color rgb="FF000000"/>
      <name val="Humanst521 BT"/>
      <family val="2"/>
    </font>
    <font>
      <i/>
      <sz val="12"/>
      <color rgb="FF000000"/>
      <name val="Calibri"/>
      <family val="2"/>
    </font>
    <font>
      <b/>
      <sz val="11"/>
      <color rgb="FF000000"/>
      <name val="Humanst521 BT"/>
      <family val="2"/>
    </font>
    <font>
      <sz val="11"/>
      <color theme="0"/>
      <name val="Humanst521 BT"/>
      <family val="2"/>
    </font>
    <font>
      <b/>
      <sz val="11"/>
      <color theme="0"/>
      <name val="Humanst521 BT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332">
    <xf numFmtId="0" fontId="0" fillId="0" borderId="0" xfId="0"/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9" fontId="4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/>
    <xf numFmtId="0" fontId="4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5" fillId="0" borderId="3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10" fontId="5" fillId="3" borderId="0" xfId="0" applyNumberFormat="1" applyFont="1" applyFill="1" applyAlignment="1">
      <alignment vertical="center"/>
    </xf>
    <xf numFmtId="2" fontId="5" fillId="3" borderId="0" xfId="0" applyNumberFormat="1" applyFont="1" applyFill="1" applyAlignment="1">
      <alignment vertical="center"/>
    </xf>
    <xf numFmtId="9" fontId="5" fillId="0" borderId="5" xfId="0" applyNumberFormat="1" applyFont="1" applyBorder="1" applyAlignment="1">
      <alignment horizontal="center" vertical="center" wrapText="1"/>
    </xf>
    <xf numFmtId="9" fontId="5" fillId="0" borderId="0" xfId="2" applyFont="1" applyAlignment="1">
      <alignment vertical="top"/>
    </xf>
    <xf numFmtId="9" fontId="5" fillId="0" borderId="0" xfId="2" applyFont="1" applyFill="1" applyAlignment="1">
      <alignment vertical="top"/>
    </xf>
    <xf numFmtId="9" fontId="4" fillId="2" borderId="11" xfId="2" applyFont="1" applyFill="1" applyBorder="1" applyAlignment="1">
      <alignment horizontal="center" vertical="center" wrapText="1"/>
    </xf>
    <xf numFmtId="9" fontId="4" fillId="0" borderId="0" xfId="2" applyFont="1" applyAlignment="1">
      <alignment horizontal="center" vertical="top"/>
    </xf>
    <xf numFmtId="9" fontId="4" fillId="0" borderId="0" xfId="2" applyFont="1" applyFill="1" applyBorder="1" applyAlignment="1">
      <alignment horizontal="center" vertical="top"/>
    </xf>
    <xf numFmtId="9" fontId="5" fillId="0" borderId="0" xfId="2" applyFont="1" applyFill="1" applyAlignment="1">
      <alignment vertical="center" wrapText="1"/>
    </xf>
    <xf numFmtId="9" fontId="16" fillId="0" borderId="0" xfId="2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 wrapText="1"/>
    </xf>
    <xf numFmtId="9" fontId="4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0" fillId="0" borderId="15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9" fontId="15" fillId="0" borderId="3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justify" vertical="center" wrapText="1"/>
    </xf>
    <xf numFmtId="0" fontId="5" fillId="4" borderId="8" xfId="0" applyFont="1" applyFill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center" vertical="center"/>
    </xf>
    <xf numFmtId="9" fontId="4" fillId="2" borderId="17" xfId="2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0" fontId="3" fillId="5" borderId="0" xfId="0" applyFont="1" applyFill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4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39" xfId="0" applyFont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2" fillId="8" borderId="44" xfId="0" applyFont="1" applyFill="1" applyBorder="1" applyAlignment="1">
      <alignment horizontal="center" vertical="center" wrapText="1"/>
    </xf>
    <xf numFmtId="0" fontId="22" fillId="8" borderId="45" xfId="0" applyFont="1" applyFill="1" applyBorder="1" applyAlignment="1">
      <alignment horizontal="center" vertical="center" wrapText="1"/>
    </xf>
    <xf numFmtId="0" fontId="23" fillId="0" borderId="41" xfId="0" applyFont="1" applyBorder="1" applyAlignment="1">
      <alignment horizontal="justify" vertical="center" wrapText="1"/>
    </xf>
    <xf numFmtId="0" fontId="23" fillId="0" borderId="43" xfId="0" applyFont="1" applyBorder="1" applyAlignment="1">
      <alignment horizontal="justify" vertical="center" wrapText="1"/>
    </xf>
    <xf numFmtId="0" fontId="0" fillId="0" borderId="43" xfId="0" applyBorder="1" applyAlignment="1">
      <alignment horizontal="left" vertical="center" wrapText="1" indent="1"/>
    </xf>
    <xf numFmtId="0" fontId="26" fillId="0" borderId="43" xfId="0" applyFont="1" applyBorder="1" applyAlignment="1">
      <alignment horizontal="left" vertical="center" wrapText="1" indent="1"/>
    </xf>
    <xf numFmtId="0" fontId="26" fillId="0" borderId="43" xfId="0" applyFont="1" applyBorder="1" applyAlignment="1">
      <alignment horizontal="left" vertical="center" wrapText="1" indent="4"/>
    </xf>
    <xf numFmtId="0" fontId="25" fillId="0" borderId="43" xfId="0" applyFont="1" applyBorder="1" applyAlignment="1">
      <alignment vertical="center" wrapText="1"/>
    </xf>
    <xf numFmtId="0" fontId="23" fillId="0" borderId="41" xfId="0" applyFont="1" applyBorder="1" applyAlignment="1">
      <alignment vertical="center" wrapText="1"/>
    </xf>
    <xf numFmtId="0" fontId="23" fillId="0" borderId="43" xfId="0" applyFont="1" applyBorder="1" applyAlignment="1">
      <alignment vertical="center" wrapText="1"/>
    </xf>
    <xf numFmtId="0" fontId="6" fillId="9" borderId="38" xfId="0" applyFont="1" applyFill="1" applyBorder="1" applyAlignment="1">
      <alignment vertical="center" wrapText="1"/>
    </xf>
    <xf numFmtId="0" fontId="27" fillId="0" borderId="43" xfId="0" applyFont="1" applyBorder="1" applyAlignment="1">
      <alignment horizontal="justify" vertical="center" wrapText="1"/>
    </xf>
    <xf numFmtId="0" fontId="27" fillId="0" borderId="43" xfId="0" applyFont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9" fontId="4" fillId="3" borderId="17" xfId="2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wrapText="1"/>
    </xf>
    <xf numFmtId="0" fontId="4" fillId="2" borderId="47" xfId="0" applyFont="1" applyFill="1" applyBorder="1" applyAlignment="1">
      <alignment horizontal="center" vertical="center" wrapText="1"/>
    </xf>
    <xf numFmtId="9" fontId="4" fillId="2" borderId="44" xfId="2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9" fontId="5" fillId="0" borderId="42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9" fontId="5" fillId="0" borderId="27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0" fillId="0" borderId="3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9" fillId="5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31" fillId="0" borderId="1" xfId="3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9" fontId="4" fillId="2" borderId="1" xfId="2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left" vertical="center" wrapText="1"/>
    </xf>
    <xf numFmtId="0" fontId="10" fillId="0" borderId="4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23" fillId="11" borderId="43" xfId="0" applyFont="1" applyFill="1" applyBorder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 textRotation="90" wrapText="1"/>
    </xf>
    <xf numFmtId="0" fontId="26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9" fontId="10" fillId="3" borderId="0" xfId="2" applyFont="1" applyFill="1" applyBorder="1" applyAlignment="1">
      <alignment horizontal="center" vertical="center"/>
    </xf>
    <xf numFmtId="0" fontId="9" fillId="0" borderId="15" xfId="0" applyFont="1" applyBorder="1" applyAlignment="1">
      <alignment horizontal="justify" vertical="center" wrapText="1"/>
    </xf>
    <xf numFmtId="0" fontId="31" fillId="0" borderId="3" xfId="3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16" fontId="5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6" fillId="11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/>
    </xf>
    <xf numFmtId="0" fontId="32" fillId="0" borderId="56" xfId="0" applyFont="1" applyBorder="1" applyAlignment="1">
      <alignment horizontal="center" vertical="center" textRotation="90" wrapText="1"/>
    </xf>
    <xf numFmtId="0" fontId="4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39" fillId="3" borderId="48" xfId="0" applyFont="1" applyFill="1" applyBorder="1" applyAlignment="1">
      <alignment horizontal="center" vertical="center"/>
    </xf>
    <xf numFmtId="0" fontId="36" fillId="3" borderId="0" xfId="0" applyFont="1" applyFill="1" applyAlignment="1">
      <alignment vertical="center"/>
    </xf>
    <xf numFmtId="2" fontId="36" fillId="3" borderId="0" xfId="0" applyNumberFormat="1" applyFont="1" applyFill="1" applyAlignment="1">
      <alignment vertical="center"/>
    </xf>
    <xf numFmtId="0" fontId="37" fillId="0" borderId="1" xfId="0" applyFont="1" applyBorder="1" applyAlignment="1">
      <alignment horizontal="center" vertical="center" wrapText="1"/>
    </xf>
    <xf numFmtId="9" fontId="5" fillId="0" borderId="24" xfId="0" applyNumberFormat="1" applyFont="1" applyBorder="1" applyAlignment="1">
      <alignment horizontal="center" vertical="center" wrapText="1"/>
    </xf>
    <xf numFmtId="9" fontId="36" fillId="0" borderId="24" xfId="0" applyNumberFormat="1" applyFont="1" applyBorder="1" applyAlignment="1">
      <alignment horizontal="center" vertical="center" wrapText="1"/>
    </xf>
    <xf numFmtId="9" fontId="5" fillId="3" borderId="24" xfId="0" applyNumberFormat="1" applyFont="1" applyFill="1" applyBorder="1" applyAlignment="1">
      <alignment horizontal="center" vertical="center" wrapText="1"/>
    </xf>
    <xf numFmtId="9" fontId="36" fillId="3" borderId="24" xfId="0" applyNumberFormat="1" applyFont="1" applyFill="1" applyBorder="1" applyAlignment="1">
      <alignment horizontal="center" vertical="center" wrapText="1"/>
    </xf>
    <xf numFmtId="9" fontId="4" fillId="2" borderId="15" xfId="2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9" fontId="5" fillId="0" borderId="2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" fillId="5" borderId="18" xfId="0" applyFont="1" applyFill="1" applyBorder="1" applyAlignment="1">
      <alignment horizontal="left" vertical="center" wrapText="1"/>
    </xf>
    <xf numFmtId="0" fontId="3" fillId="5" borderId="30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9" fontId="10" fillId="3" borderId="11" xfId="2" applyFont="1" applyFill="1" applyBorder="1" applyAlignment="1">
      <alignment horizontal="center" vertical="center"/>
    </xf>
    <xf numFmtId="9" fontId="10" fillId="3" borderId="19" xfId="2" applyFont="1" applyFill="1" applyBorder="1" applyAlignment="1">
      <alignment horizontal="center" vertical="center"/>
    </xf>
    <xf numFmtId="9" fontId="5" fillId="0" borderId="44" xfId="2" applyFont="1" applyFill="1" applyBorder="1" applyAlignment="1">
      <alignment horizontal="center" vertical="center"/>
    </xf>
    <xf numFmtId="9" fontId="5" fillId="0" borderId="41" xfId="2" applyFont="1" applyFill="1" applyBorder="1" applyAlignment="1">
      <alignment horizontal="center" vertical="center"/>
    </xf>
    <xf numFmtId="9" fontId="10" fillId="0" borderId="31" xfId="2" applyFont="1" applyFill="1" applyBorder="1" applyAlignment="1">
      <alignment horizontal="center" vertical="center"/>
    </xf>
    <xf numFmtId="9" fontId="10" fillId="0" borderId="22" xfId="2" applyFont="1" applyFill="1" applyBorder="1" applyAlignment="1">
      <alignment horizontal="center" vertical="center"/>
    </xf>
    <xf numFmtId="9" fontId="10" fillId="0" borderId="23" xfId="2" applyFont="1" applyFill="1" applyBorder="1" applyAlignment="1">
      <alignment horizontal="center" vertical="center"/>
    </xf>
    <xf numFmtId="9" fontId="10" fillId="0" borderId="17" xfId="2" applyFont="1" applyFill="1" applyBorder="1" applyAlignment="1">
      <alignment horizontal="center" vertical="center" wrapText="1"/>
    </xf>
    <xf numFmtId="9" fontId="10" fillId="0" borderId="22" xfId="2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26" fillId="0" borderId="50" xfId="0" applyFont="1" applyBorder="1" applyAlignment="1">
      <alignment horizontal="left" vertical="center" wrapText="1"/>
    </xf>
    <xf numFmtId="0" fontId="26" fillId="0" borderId="51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center" vertical="center" textRotation="90" wrapText="1"/>
    </xf>
    <xf numFmtId="0" fontId="32" fillId="0" borderId="48" xfId="0" applyFont="1" applyBorder="1" applyAlignment="1">
      <alignment horizontal="center" vertical="center" textRotation="90" wrapText="1"/>
    </xf>
    <xf numFmtId="0" fontId="32" fillId="0" borderId="3" xfId="0" applyFont="1" applyBorder="1" applyAlignment="1">
      <alignment horizontal="center" vertical="center" textRotation="90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left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30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 wrapText="1"/>
    </xf>
    <xf numFmtId="0" fontId="31" fillId="0" borderId="3" xfId="3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textRotation="90" wrapText="1"/>
    </xf>
    <xf numFmtId="9" fontId="10" fillId="3" borderId="57" xfId="2" applyFont="1" applyFill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6" fillId="0" borderId="52" xfId="0" applyFont="1" applyBorder="1" applyAlignment="1">
      <alignment horizontal="left" vertical="center" wrapText="1"/>
    </xf>
    <xf numFmtId="0" fontId="26" fillId="0" borderId="53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left" vertical="center" wrapText="1"/>
    </xf>
    <xf numFmtId="0" fontId="26" fillId="0" borderId="55" xfId="0" applyFont="1" applyBorder="1" applyAlignment="1">
      <alignment horizontal="left" vertical="center" wrapText="1"/>
    </xf>
    <xf numFmtId="0" fontId="31" fillId="0" borderId="1" xfId="3" applyBorder="1" applyAlignment="1">
      <alignment horizontal="center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justify" vertical="center" wrapText="1"/>
    </xf>
    <xf numFmtId="0" fontId="9" fillId="0" borderId="25" xfId="0" applyFont="1" applyBorder="1" applyAlignment="1">
      <alignment horizontal="justify" vertical="center" wrapText="1"/>
    </xf>
    <xf numFmtId="0" fontId="9" fillId="0" borderId="30" xfId="0" applyFont="1" applyBorder="1" applyAlignment="1">
      <alignment horizontal="justify" vertical="center" wrapText="1"/>
    </xf>
    <xf numFmtId="0" fontId="31" fillId="0" borderId="24" xfId="3" applyBorder="1" applyAlignment="1">
      <alignment horizontal="center" vertical="center" wrapText="1"/>
    </xf>
    <xf numFmtId="0" fontId="31" fillId="0" borderId="25" xfId="3" applyBorder="1" applyAlignment="1">
      <alignment horizontal="center" vertical="center" wrapText="1"/>
    </xf>
    <xf numFmtId="0" fontId="31" fillId="0" borderId="30" xfId="3" applyBorder="1" applyAlignment="1">
      <alignment horizontal="center" vertical="center" wrapText="1"/>
    </xf>
    <xf numFmtId="9" fontId="10" fillId="0" borderId="1" xfId="2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28" fillId="3" borderId="24" xfId="0" applyFont="1" applyFill="1" applyBorder="1" applyAlignment="1">
      <alignment horizontal="left" vertical="center" wrapText="1"/>
    </xf>
    <xf numFmtId="0" fontId="28" fillId="3" borderId="30" xfId="0" applyFont="1" applyFill="1" applyBorder="1" applyAlignment="1">
      <alignment horizontal="left" vertical="center" wrapText="1"/>
    </xf>
    <xf numFmtId="9" fontId="10" fillId="0" borderId="15" xfId="2" applyFont="1" applyFill="1" applyBorder="1" applyAlignment="1">
      <alignment horizontal="center" vertical="center" wrapText="1"/>
    </xf>
    <xf numFmtId="9" fontId="10" fillId="0" borderId="48" xfId="2" applyFont="1" applyFill="1" applyBorder="1" applyAlignment="1">
      <alignment horizontal="center" vertical="center" wrapText="1"/>
    </xf>
    <xf numFmtId="9" fontId="10" fillId="0" borderId="3" xfId="2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left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24" fillId="9" borderId="44" xfId="0" applyFont="1" applyFill="1" applyBorder="1" applyAlignment="1">
      <alignment vertical="center" wrapText="1"/>
    </xf>
    <xf numFmtId="0" fontId="24" fillId="9" borderId="43" xfId="0" applyFont="1" applyFill="1" applyBorder="1" applyAlignment="1">
      <alignment vertical="center" wrapText="1"/>
    </xf>
    <xf numFmtId="0" fontId="24" fillId="9" borderId="41" xfId="0" applyFont="1" applyFill="1" applyBorder="1" applyAlignment="1">
      <alignment vertical="center" wrapText="1"/>
    </xf>
  </cellXfs>
  <cellStyles count="4">
    <cellStyle name="Hipervínculo" xfId="3" builtinId="8"/>
    <cellStyle name="Normal" xfId="0" builtinId="0"/>
    <cellStyle name="Normal 2" xfId="1" xr:uid="{00000000-0005-0000-0000-000002000000}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1</xdr:row>
          <xdr:rowOff>28575</xdr:rowOff>
        </xdr:from>
        <xdr:to>
          <xdr:col>2</xdr:col>
          <xdr:colOff>3057525</xdr:colOff>
          <xdr:row>3</xdr:row>
          <xdr:rowOff>438150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0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</xdr:row>
          <xdr:rowOff>57150</xdr:rowOff>
        </xdr:from>
        <xdr:to>
          <xdr:col>3</xdr:col>
          <xdr:colOff>1581150</xdr:colOff>
          <xdr:row>3</xdr:row>
          <xdr:rowOff>304800</xdr:rowOff>
        </xdr:to>
        <xdr:sp macro="" textlink="">
          <xdr:nvSpPr>
            <xdr:cNvPr id="24607" name="Object 31" hidden="1">
              <a:extLst>
                <a:ext uri="{63B3BB69-23CF-44E3-9099-C40C66FF867C}">
                  <a14:compatExt spid="_x0000_s24607"/>
                </a:ext>
                <a:ext uri="{FF2B5EF4-FFF2-40B4-BE49-F238E27FC236}">
                  <a16:creationId xmlns:a16="http://schemas.microsoft.com/office/drawing/2014/main" id="{00000000-0008-0000-0100-00001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</xdr:row>
          <xdr:rowOff>180975</xdr:rowOff>
        </xdr:from>
        <xdr:to>
          <xdr:col>2</xdr:col>
          <xdr:colOff>2857500</xdr:colOff>
          <xdr:row>3</xdr:row>
          <xdr:rowOff>361950</xdr:rowOff>
        </xdr:to>
        <xdr:sp macro="" textlink="">
          <xdr:nvSpPr>
            <xdr:cNvPr id="28681" name="Object 9" hidden="1">
              <a:extLst>
                <a:ext uri="{63B3BB69-23CF-44E3-9099-C40C66FF867C}">
                  <a14:compatExt spid="_x0000_s28681"/>
                </a:ext>
                <a:ext uri="{FF2B5EF4-FFF2-40B4-BE49-F238E27FC236}">
                  <a16:creationId xmlns:a16="http://schemas.microsoft.com/office/drawing/2014/main" id="{00000000-0008-0000-0200-00000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</xdr:row>
          <xdr:rowOff>180975</xdr:rowOff>
        </xdr:from>
        <xdr:to>
          <xdr:col>2</xdr:col>
          <xdr:colOff>2857500</xdr:colOff>
          <xdr:row>3</xdr:row>
          <xdr:rowOff>266700</xdr:rowOff>
        </xdr:to>
        <xdr:sp macro="" textlink="">
          <xdr:nvSpPr>
            <xdr:cNvPr id="29703" name="Object 7" hidden="1">
              <a:extLst>
                <a:ext uri="{63B3BB69-23CF-44E3-9099-C40C66FF867C}">
                  <a14:compatExt spid="_x0000_s29703"/>
                </a:ext>
                <a:ext uri="{FF2B5EF4-FFF2-40B4-BE49-F238E27FC236}">
                  <a16:creationId xmlns:a16="http://schemas.microsoft.com/office/drawing/2014/main" id="{00000000-0008-0000-0300-00000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</xdr:row>
          <xdr:rowOff>180975</xdr:rowOff>
        </xdr:from>
        <xdr:to>
          <xdr:col>2</xdr:col>
          <xdr:colOff>2857500</xdr:colOff>
          <xdr:row>3</xdr:row>
          <xdr:rowOff>219075</xdr:rowOff>
        </xdr:to>
        <xdr:sp macro="" textlink="">
          <xdr:nvSpPr>
            <xdr:cNvPr id="30727" name="Object 7" hidden="1">
              <a:extLst>
                <a:ext uri="{63B3BB69-23CF-44E3-9099-C40C66FF867C}">
                  <a14:compatExt spid="_x0000_s30727"/>
                </a:ext>
                <a:ext uri="{FF2B5EF4-FFF2-40B4-BE49-F238E27FC236}">
                  <a16:creationId xmlns:a16="http://schemas.microsoft.com/office/drawing/2014/main" id="{00000000-0008-0000-0400-00000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Dibujo_de_Microsoft_Visio_2003-2010.vsd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ibujo_de_Microsoft_Visio_2003-20101.vsd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image" Target="../media/image1.emf"/><Relationship Id="rId4" Type="http://schemas.openxmlformats.org/officeDocument/2006/relationships/oleObject" Target="../embeddings/Dibujo_de_Microsoft_Visio_2003-20102.vsd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3.xml"/><Relationship Id="rId5" Type="http://schemas.openxmlformats.org/officeDocument/2006/relationships/image" Target="../media/image1.emf"/><Relationship Id="rId4" Type="http://schemas.openxmlformats.org/officeDocument/2006/relationships/oleObject" Target="../embeddings/Dibujo_de_Microsoft_Visio_2003-20103.vsd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4.xml"/><Relationship Id="rId5" Type="http://schemas.openxmlformats.org/officeDocument/2006/relationships/image" Target="../media/image1.emf"/><Relationship Id="rId4" Type="http://schemas.openxmlformats.org/officeDocument/2006/relationships/oleObject" Target="../embeddings/Dibujo_de_Microsoft_Visio_2003-20104.vsd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80"/>
  <sheetViews>
    <sheetView showGridLines="0" topLeftCell="A13" zoomScale="80" zoomScaleNormal="80" zoomScaleSheetLayoutView="80" zoomScalePageLayoutView="50" workbookViewId="0">
      <selection activeCell="C20" sqref="C20"/>
    </sheetView>
  </sheetViews>
  <sheetFormatPr baseColWidth="10" defaultColWidth="11.5703125" defaultRowHeight="15" x14ac:dyDescent="0.2"/>
  <cols>
    <col min="1" max="1" width="1.28515625" style="3" customWidth="1"/>
    <col min="2" max="2" width="5.28515625" style="1" customWidth="1"/>
    <col min="3" max="3" width="60" style="14" customWidth="1"/>
    <col min="4" max="4" width="24.42578125" style="14" customWidth="1"/>
    <col min="5" max="5" width="31.5703125" style="14" customWidth="1"/>
    <col min="6" max="6" width="49.85546875" style="15" customWidth="1"/>
    <col min="7" max="7" width="19" style="14" customWidth="1"/>
    <col min="8" max="8" width="5.28515625" style="14" customWidth="1"/>
    <col min="9" max="13" width="5.7109375" style="14" customWidth="1"/>
    <col min="14" max="14" width="6.7109375" style="14" customWidth="1"/>
    <col min="15" max="19" width="5.7109375" style="14" customWidth="1"/>
    <col min="20" max="20" width="13.5703125" style="14" customWidth="1"/>
    <col min="21" max="21" width="16.85546875" style="1" customWidth="1"/>
    <col min="22" max="22" width="20.85546875" style="50" customWidth="1"/>
    <col min="23" max="23" width="12.42578125" style="3" customWidth="1"/>
    <col min="24" max="16384" width="11.5703125" style="3"/>
  </cols>
  <sheetData>
    <row r="1" spans="2:25" ht="8.4499999999999993" customHeight="1" thickBot="1" x14ac:dyDescent="0.25"/>
    <row r="2" spans="2:25" ht="30" customHeight="1" x14ac:dyDescent="0.2">
      <c r="B2" s="214"/>
      <c r="C2" s="215"/>
      <c r="D2" s="218" t="s">
        <v>0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9"/>
    </row>
    <row r="3" spans="2:25" ht="39.75" customHeight="1" x14ac:dyDescent="0.2">
      <c r="B3" s="216"/>
      <c r="C3" s="217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1"/>
    </row>
    <row r="4" spans="2:25" ht="36" customHeight="1" x14ac:dyDescent="0.2">
      <c r="B4" s="216"/>
      <c r="C4" s="217"/>
      <c r="D4" s="222" t="s">
        <v>1</v>
      </c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4"/>
    </row>
    <row r="5" spans="2:25" ht="51.75" customHeight="1" x14ac:dyDescent="0.2">
      <c r="B5" s="225" t="s">
        <v>2</v>
      </c>
      <c r="C5" s="210"/>
      <c r="D5" s="211" t="s">
        <v>3</v>
      </c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3"/>
    </row>
    <row r="6" spans="2:25" ht="42.75" customHeight="1" x14ac:dyDescent="0.2">
      <c r="B6" s="209" t="s">
        <v>4</v>
      </c>
      <c r="C6" s="210"/>
      <c r="D6" s="211" t="s">
        <v>5</v>
      </c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3"/>
    </row>
    <row r="7" spans="2:25" ht="30.75" customHeight="1" x14ac:dyDescent="0.2">
      <c r="B7" s="227" t="s">
        <v>6</v>
      </c>
      <c r="C7" s="228"/>
      <c r="D7" s="211" t="s">
        <v>7</v>
      </c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3"/>
    </row>
    <row r="8" spans="2:25" ht="54" customHeight="1" x14ac:dyDescent="0.2">
      <c r="B8" s="209" t="s">
        <v>8</v>
      </c>
      <c r="C8" s="210"/>
      <c r="D8" s="211" t="s">
        <v>9</v>
      </c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3"/>
    </row>
    <row r="9" spans="2:25" ht="71.25" customHeight="1" thickBot="1" x14ac:dyDescent="0.25">
      <c r="B9" s="229" t="s">
        <v>10</v>
      </c>
      <c r="C9" s="230"/>
      <c r="D9" s="231" t="s">
        <v>11</v>
      </c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3"/>
    </row>
    <row r="10" spans="2:25" ht="71.25" customHeight="1" thickBot="1" x14ac:dyDescent="0.25">
      <c r="B10" s="96">
        <v>1</v>
      </c>
      <c r="C10" s="101" t="s">
        <v>12</v>
      </c>
      <c r="D10" s="148" t="s">
        <v>13</v>
      </c>
      <c r="E10" s="105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100"/>
    </row>
    <row r="11" spans="2:25" ht="71.25" customHeight="1" thickBot="1" x14ac:dyDescent="0.25">
      <c r="B11" s="96"/>
      <c r="C11" s="102" t="s">
        <v>14</v>
      </c>
      <c r="D11" s="99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8"/>
    </row>
    <row r="12" spans="2:25" ht="15" customHeight="1" x14ac:dyDescent="0.2">
      <c r="B12" s="3"/>
      <c r="U12" s="3"/>
    </row>
    <row r="13" spans="2:25" ht="27.75" customHeight="1" thickBot="1" x14ac:dyDescent="0.25">
      <c r="B13" s="3"/>
      <c r="C13" s="70" t="s">
        <v>15</v>
      </c>
      <c r="D13" s="16"/>
      <c r="U13" s="3"/>
      <c r="V13" s="51"/>
    </row>
    <row r="14" spans="2:25" ht="48.75" customHeight="1" thickBot="1" x14ac:dyDescent="0.25">
      <c r="B14" s="40" t="s">
        <v>16</v>
      </c>
      <c r="C14" s="34" t="s">
        <v>17</v>
      </c>
      <c r="D14" s="34" t="s">
        <v>18</v>
      </c>
      <c r="E14" s="34" t="s">
        <v>19</v>
      </c>
      <c r="F14" s="34" t="s">
        <v>20</v>
      </c>
      <c r="G14" s="34" t="s">
        <v>21</v>
      </c>
      <c r="H14" s="34" t="s">
        <v>22</v>
      </c>
      <c r="I14" s="34" t="s">
        <v>23</v>
      </c>
      <c r="J14" s="34" t="s">
        <v>24</v>
      </c>
      <c r="K14" s="34" t="s">
        <v>25</v>
      </c>
      <c r="L14" s="34" t="s">
        <v>26</v>
      </c>
      <c r="M14" s="34" t="s">
        <v>27</v>
      </c>
      <c r="N14" s="34" t="s">
        <v>28</v>
      </c>
      <c r="O14" s="34" t="s">
        <v>29</v>
      </c>
      <c r="P14" s="34" t="s">
        <v>30</v>
      </c>
      <c r="Q14" s="34" t="s">
        <v>31</v>
      </c>
      <c r="R14" s="34" t="s">
        <v>32</v>
      </c>
      <c r="S14" s="34" t="s">
        <v>33</v>
      </c>
      <c r="T14" s="35" t="s">
        <v>34</v>
      </c>
      <c r="U14" s="35" t="s">
        <v>35</v>
      </c>
      <c r="V14" s="52" t="s">
        <v>36</v>
      </c>
    </row>
    <row r="15" spans="2:25" s="25" customFormat="1" ht="63" customHeight="1" x14ac:dyDescent="0.2">
      <c r="B15" s="29">
        <v>1</v>
      </c>
      <c r="C15" s="71" t="s">
        <v>37</v>
      </c>
      <c r="D15" s="27" t="s">
        <v>38</v>
      </c>
      <c r="E15" s="13" t="s">
        <v>39</v>
      </c>
      <c r="F15" s="234" t="s">
        <v>40</v>
      </c>
      <c r="G15" s="37" t="s">
        <v>41</v>
      </c>
      <c r="H15" s="133"/>
      <c r="I15" s="107">
        <v>25</v>
      </c>
      <c r="J15" s="143"/>
      <c r="K15" s="30"/>
      <c r="L15" s="30"/>
      <c r="M15" s="30"/>
      <c r="N15" s="30"/>
      <c r="O15" s="30"/>
      <c r="P15" s="30"/>
      <c r="Q15" s="30"/>
      <c r="R15" s="30"/>
      <c r="S15" s="30"/>
      <c r="T15" s="24">
        <f xml:space="preserve"> COUNTA(H15:S15)</f>
        <v>1</v>
      </c>
      <c r="U15" s="49"/>
      <c r="V15" s="236">
        <f>SUM(U15:U28)/COUNTA(C15:C28)</f>
        <v>0</v>
      </c>
      <c r="Y15" s="48"/>
    </row>
    <row r="16" spans="2:25" s="25" customFormat="1" ht="63.75" customHeight="1" x14ac:dyDescent="0.2">
      <c r="B16" s="26">
        <v>2</v>
      </c>
      <c r="C16" s="82" t="s">
        <v>42</v>
      </c>
      <c r="D16" s="27" t="s">
        <v>38</v>
      </c>
      <c r="E16" s="13" t="s">
        <v>43</v>
      </c>
      <c r="F16" s="235"/>
      <c r="G16" s="38" t="s">
        <v>44</v>
      </c>
      <c r="H16" s="28"/>
      <c r="I16" s="106"/>
      <c r="J16" s="80"/>
      <c r="K16" s="106"/>
      <c r="L16" s="28"/>
      <c r="M16" s="106"/>
      <c r="N16" s="28"/>
      <c r="O16" s="28"/>
      <c r="P16" s="28"/>
      <c r="Q16" s="28"/>
      <c r="R16" s="28"/>
      <c r="S16" s="28"/>
      <c r="T16" s="10">
        <f t="shared" ref="T16:T28" si="0" xml:space="preserve"> COUNTA(H16:S16)</f>
        <v>0</v>
      </c>
      <c r="U16" s="31" t="str">
        <f t="shared" ref="U16:U28" si="1">IF(AND(T16&gt;=1),100%," " )</f>
        <v xml:space="preserve"> </v>
      </c>
      <c r="V16" s="237"/>
      <c r="Y16" s="48"/>
    </row>
    <row r="17" spans="2:26" s="25" customFormat="1" ht="60.75" customHeight="1" x14ac:dyDescent="0.2">
      <c r="B17" s="26">
        <v>3</v>
      </c>
      <c r="C17" s="71" t="s">
        <v>45</v>
      </c>
      <c r="D17" s="27" t="s">
        <v>38</v>
      </c>
      <c r="E17" s="13" t="s">
        <v>43</v>
      </c>
      <c r="F17" s="235"/>
      <c r="G17" s="38" t="s">
        <v>44</v>
      </c>
      <c r="H17" s="9"/>
      <c r="I17" s="28"/>
      <c r="J17" s="108"/>
      <c r="K17" s="28"/>
      <c r="L17" s="28"/>
      <c r="M17" s="28"/>
      <c r="N17" s="28"/>
      <c r="O17" s="28"/>
      <c r="P17" s="28"/>
      <c r="Q17" s="28"/>
      <c r="R17" s="9"/>
      <c r="S17" s="9"/>
      <c r="T17" s="10">
        <f t="shared" si="0"/>
        <v>0</v>
      </c>
      <c r="U17" s="31" t="str">
        <f t="shared" si="1"/>
        <v xml:space="preserve"> </v>
      </c>
      <c r="V17" s="237"/>
      <c r="Y17" s="48"/>
    </row>
    <row r="18" spans="2:26" s="25" customFormat="1" ht="60" customHeight="1" x14ac:dyDescent="0.2">
      <c r="B18" s="26">
        <v>4</v>
      </c>
      <c r="C18" s="71" t="s">
        <v>46</v>
      </c>
      <c r="D18" s="27" t="s">
        <v>38</v>
      </c>
      <c r="E18" s="13" t="s">
        <v>39</v>
      </c>
      <c r="F18" s="235"/>
      <c r="G18" s="38" t="s">
        <v>44</v>
      </c>
      <c r="H18" s="9"/>
      <c r="I18" s="28"/>
      <c r="J18" s="28"/>
      <c r="K18" s="108"/>
      <c r="L18" s="80"/>
      <c r="M18" s="28"/>
      <c r="N18" s="28"/>
      <c r="O18" s="28"/>
      <c r="P18" s="28"/>
      <c r="Q18" s="28"/>
      <c r="R18" s="9"/>
      <c r="S18" s="9"/>
      <c r="T18" s="10">
        <f t="shared" si="0"/>
        <v>0</v>
      </c>
      <c r="U18" s="31" t="str">
        <f t="shared" si="1"/>
        <v xml:space="preserve"> </v>
      </c>
      <c r="V18" s="237"/>
      <c r="Y18" s="48"/>
    </row>
    <row r="19" spans="2:26" s="25" customFormat="1" ht="60" customHeight="1" x14ac:dyDescent="0.2">
      <c r="B19" s="26">
        <v>5</v>
      </c>
      <c r="C19" s="71" t="s">
        <v>47</v>
      </c>
      <c r="D19" s="27" t="s">
        <v>38</v>
      </c>
      <c r="E19" s="13" t="s">
        <v>39</v>
      </c>
      <c r="F19" s="235"/>
      <c r="G19" s="38" t="s">
        <v>44</v>
      </c>
      <c r="H19" s="28"/>
      <c r="I19" s="28"/>
      <c r="J19" s="28"/>
      <c r="K19" s="28"/>
      <c r="L19" s="28"/>
      <c r="M19" s="80"/>
      <c r="N19" s="106"/>
      <c r="O19" s="28"/>
      <c r="P19" s="28"/>
      <c r="Q19" s="28"/>
      <c r="R19" s="28"/>
      <c r="S19" s="28"/>
      <c r="T19" s="10">
        <f t="shared" si="0"/>
        <v>0</v>
      </c>
      <c r="U19" s="31" t="str">
        <f t="shared" si="1"/>
        <v xml:space="preserve"> </v>
      </c>
      <c r="V19" s="237"/>
      <c r="Y19" s="48"/>
    </row>
    <row r="20" spans="2:26" s="25" customFormat="1" ht="66.75" customHeight="1" x14ac:dyDescent="0.2">
      <c r="B20" s="26">
        <v>6</v>
      </c>
      <c r="C20" s="82" t="s">
        <v>48</v>
      </c>
      <c r="D20" s="27" t="s">
        <v>38</v>
      </c>
      <c r="E20" s="13" t="s">
        <v>49</v>
      </c>
      <c r="F20" s="235"/>
      <c r="G20" s="38" t="s">
        <v>44</v>
      </c>
      <c r="H20" s="28"/>
      <c r="I20" s="28"/>
      <c r="J20" s="28"/>
      <c r="K20" s="28"/>
      <c r="L20" s="28"/>
      <c r="M20" s="80"/>
      <c r="N20" s="106"/>
      <c r="O20" s="28"/>
      <c r="P20" s="28"/>
      <c r="Q20" s="28"/>
      <c r="R20" s="28"/>
      <c r="S20" s="28"/>
      <c r="T20" s="10">
        <f t="shared" si="0"/>
        <v>0</v>
      </c>
      <c r="U20" s="31" t="str">
        <f t="shared" si="1"/>
        <v xml:space="preserve"> </v>
      </c>
      <c r="V20" s="237"/>
      <c r="X20" s="47"/>
      <c r="Y20" s="48"/>
    </row>
    <row r="21" spans="2:26" s="25" customFormat="1" ht="43.5" customHeight="1" x14ac:dyDescent="0.2">
      <c r="B21" s="146">
        <v>7</v>
      </c>
      <c r="C21" s="71" t="s">
        <v>50</v>
      </c>
      <c r="D21" s="27" t="s">
        <v>38</v>
      </c>
      <c r="E21" s="13" t="s">
        <v>51</v>
      </c>
      <c r="F21" s="235"/>
      <c r="G21" s="38" t="s">
        <v>44</v>
      </c>
      <c r="H21" s="28"/>
      <c r="I21" s="28"/>
      <c r="J21" s="28"/>
      <c r="K21" s="28"/>
      <c r="L21" s="28"/>
      <c r="M21" s="80"/>
      <c r="N21" s="106"/>
      <c r="O21" s="28"/>
      <c r="P21" s="28"/>
      <c r="Q21" s="28"/>
      <c r="R21" s="28"/>
      <c r="S21" s="28"/>
      <c r="T21" s="10">
        <f t="shared" si="0"/>
        <v>0</v>
      </c>
      <c r="U21" s="31"/>
      <c r="V21" s="237"/>
      <c r="Y21" s="48"/>
    </row>
    <row r="22" spans="2:26" s="25" customFormat="1" ht="65.25" customHeight="1" x14ac:dyDescent="0.2">
      <c r="B22" s="26">
        <v>8</v>
      </c>
      <c r="C22" s="71" t="s">
        <v>52</v>
      </c>
      <c r="D22" s="27" t="s">
        <v>38</v>
      </c>
      <c r="E22" s="13" t="s">
        <v>49</v>
      </c>
      <c r="F22" s="235"/>
      <c r="G22" s="38" t="s">
        <v>44</v>
      </c>
      <c r="H22" s="28"/>
      <c r="I22" s="106"/>
      <c r="J22" s="106"/>
      <c r="K22" s="109"/>
      <c r="L22" s="106"/>
      <c r="M22" s="106"/>
      <c r="N22" s="109"/>
      <c r="O22" s="106"/>
      <c r="P22" s="108"/>
      <c r="Q22" s="109"/>
      <c r="R22" s="106"/>
      <c r="S22" s="106"/>
      <c r="T22" s="10">
        <f t="shared" si="0"/>
        <v>0</v>
      </c>
      <c r="U22" s="31" t="str">
        <f t="shared" si="1"/>
        <v xml:space="preserve"> </v>
      </c>
      <c r="V22" s="237"/>
      <c r="Y22" s="48"/>
    </row>
    <row r="23" spans="2:26" s="25" customFormat="1" ht="51" customHeight="1" x14ac:dyDescent="0.2">
      <c r="B23" s="26">
        <v>9</v>
      </c>
      <c r="C23" s="71" t="s">
        <v>53</v>
      </c>
      <c r="D23" s="27" t="s">
        <v>38</v>
      </c>
      <c r="E23" s="13" t="s">
        <v>49</v>
      </c>
      <c r="F23" s="235"/>
      <c r="G23" s="38" t="s">
        <v>44</v>
      </c>
      <c r="H23" s="28"/>
      <c r="I23" s="28"/>
      <c r="J23" s="28"/>
      <c r="K23" s="28"/>
      <c r="L23" s="80"/>
      <c r="M23" s="141"/>
      <c r="N23" s="28"/>
      <c r="O23" s="28"/>
      <c r="P23" s="80"/>
      <c r="Q23" s="28"/>
      <c r="R23" s="28"/>
      <c r="S23" s="28"/>
      <c r="T23" s="10">
        <f t="shared" si="0"/>
        <v>0</v>
      </c>
      <c r="U23" s="31" t="str">
        <f t="shared" si="1"/>
        <v xml:space="preserve"> </v>
      </c>
      <c r="V23" s="237"/>
      <c r="Y23" s="48"/>
      <c r="Z23" s="47"/>
    </row>
    <row r="24" spans="2:26" s="25" customFormat="1" ht="68.25" customHeight="1" x14ac:dyDescent="0.2">
      <c r="B24" s="26">
        <v>10</v>
      </c>
      <c r="C24" s="144" t="s">
        <v>54</v>
      </c>
      <c r="D24" s="27" t="s">
        <v>55</v>
      </c>
      <c r="E24" s="13" t="s">
        <v>56</v>
      </c>
      <c r="F24" s="235"/>
      <c r="G24" s="38" t="s">
        <v>44</v>
      </c>
      <c r="H24" s="28"/>
      <c r="I24" s="28"/>
      <c r="J24" s="28"/>
      <c r="K24" s="28"/>
      <c r="L24" s="80"/>
      <c r="M24" s="2"/>
      <c r="N24" s="28"/>
      <c r="O24" s="28"/>
      <c r="P24" s="28"/>
      <c r="Q24" s="28"/>
      <c r="R24" s="28"/>
      <c r="S24" s="28"/>
      <c r="T24" s="10">
        <f t="shared" si="0"/>
        <v>0</v>
      </c>
      <c r="U24" s="31" t="str">
        <f t="shared" si="1"/>
        <v xml:space="preserve"> </v>
      </c>
      <c r="V24" s="237"/>
      <c r="Y24" s="48"/>
    </row>
    <row r="25" spans="2:26" s="25" customFormat="1" ht="53.25" customHeight="1" x14ac:dyDescent="0.2">
      <c r="B25" s="26">
        <v>11</v>
      </c>
      <c r="C25" s="142" t="s">
        <v>57</v>
      </c>
      <c r="D25" s="142" t="s">
        <v>55</v>
      </c>
      <c r="E25" s="142" t="s">
        <v>58</v>
      </c>
      <c r="F25" s="235"/>
      <c r="G25" s="38"/>
      <c r="H25" s="9"/>
      <c r="I25" s="28"/>
      <c r="J25" s="141"/>
      <c r="K25" s="141"/>
      <c r="L25" s="141"/>
      <c r="M25" s="141"/>
      <c r="N25" s="2"/>
      <c r="O25" s="141"/>
      <c r="P25" s="141"/>
      <c r="Q25" s="141"/>
      <c r="R25" s="141"/>
      <c r="S25" s="141"/>
      <c r="T25" s="10">
        <f t="shared" si="0"/>
        <v>0</v>
      </c>
      <c r="U25" s="31" t="str">
        <f t="shared" si="1"/>
        <v xml:space="preserve"> </v>
      </c>
      <c r="V25" s="237"/>
      <c r="Y25" s="48"/>
    </row>
    <row r="26" spans="2:26" s="25" customFormat="1" ht="47.25" customHeight="1" x14ac:dyDescent="0.2">
      <c r="B26" s="26"/>
      <c r="C26" s="71"/>
      <c r="D26" s="27"/>
      <c r="E26" s="103"/>
      <c r="F26" s="235"/>
      <c r="G26" s="38"/>
      <c r="H26" s="28"/>
      <c r="I26" s="28"/>
      <c r="J26" s="28"/>
      <c r="K26" s="28"/>
      <c r="L26" s="28"/>
      <c r="M26" s="80"/>
      <c r="N26" s="80"/>
      <c r="O26" s="28"/>
      <c r="P26" s="28"/>
      <c r="Q26" s="28"/>
      <c r="R26" s="28"/>
      <c r="S26" s="28"/>
      <c r="T26" s="10">
        <f t="shared" si="0"/>
        <v>0</v>
      </c>
      <c r="U26" s="31" t="str">
        <f t="shared" si="1"/>
        <v xml:space="preserve"> </v>
      </c>
      <c r="V26" s="237"/>
      <c r="Y26" s="48"/>
    </row>
    <row r="27" spans="2:26" s="25" customFormat="1" ht="55.5" customHeight="1" x14ac:dyDescent="0.2">
      <c r="B27" s="26"/>
      <c r="C27" s="71"/>
      <c r="D27" s="27"/>
      <c r="E27" s="103"/>
      <c r="F27" s="235"/>
      <c r="G27" s="38"/>
      <c r="H27" s="28"/>
      <c r="I27" s="28"/>
      <c r="J27" s="28"/>
      <c r="K27" s="28"/>
      <c r="L27" s="28"/>
      <c r="M27" s="80"/>
      <c r="N27" s="80"/>
      <c r="O27" s="28"/>
      <c r="P27" s="28"/>
      <c r="Q27" s="28"/>
      <c r="R27" s="28"/>
      <c r="S27" s="28"/>
      <c r="T27" s="10">
        <f t="shared" si="0"/>
        <v>0</v>
      </c>
      <c r="U27" s="31" t="str">
        <f t="shared" si="1"/>
        <v xml:space="preserve"> </v>
      </c>
      <c r="V27" s="237"/>
      <c r="Y27" s="48"/>
    </row>
    <row r="28" spans="2:26" s="25" customFormat="1" ht="138.75" customHeight="1" x14ac:dyDescent="0.2">
      <c r="B28" s="26"/>
      <c r="C28" s="81"/>
      <c r="D28" s="27"/>
      <c r="E28" s="103"/>
      <c r="F28" s="235"/>
      <c r="G28" s="38"/>
      <c r="H28" s="28"/>
      <c r="I28" s="28"/>
      <c r="J28" s="28"/>
      <c r="K28" s="28"/>
      <c r="L28" s="28"/>
      <c r="M28" s="80"/>
      <c r="N28" s="80"/>
      <c r="O28" s="28"/>
      <c r="P28" s="28"/>
      <c r="Q28" s="28"/>
      <c r="R28" s="28"/>
      <c r="S28" s="28"/>
      <c r="T28" s="10">
        <f t="shared" si="0"/>
        <v>0</v>
      </c>
      <c r="U28" s="31" t="str">
        <f t="shared" si="1"/>
        <v xml:space="preserve"> </v>
      </c>
      <c r="V28" s="237"/>
      <c r="Y28" s="48"/>
    </row>
    <row r="29" spans="2:26" ht="15" customHeight="1" thickBot="1" x14ac:dyDescent="0.25">
      <c r="B29" s="3"/>
      <c r="U29" s="3"/>
      <c r="V29" s="51"/>
    </row>
    <row r="30" spans="2:26" ht="28.15" customHeight="1" thickBot="1" x14ac:dyDescent="0.25">
      <c r="B30" s="3"/>
      <c r="C30" s="84" t="s">
        <v>59</v>
      </c>
      <c r="D30" s="16"/>
      <c r="V30" s="51"/>
    </row>
    <row r="31" spans="2:26" ht="48.75" customHeight="1" thickBot="1" x14ac:dyDescent="0.25">
      <c r="B31" s="40" t="s">
        <v>16</v>
      </c>
      <c r="C31" s="34" t="s">
        <v>17</v>
      </c>
      <c r="D31" s="34" t="s">
        <v>18</v>
      </c>
      <c r="E31" s="34" t="s">
        <v>19</v>
      </c>
      <c r="F31" s="34" t="s">
        <v>20</v>
      </c>
      <c r="G31" s="34" t="s">
        <v>21</v>
      </c>
      <c r="H31" s="34" t="s">
        <v>22</v>
      </c>
      <c r="I31" s="34" t="s">
        <v>23</v>
      </c>
      <c r="J31" s="34" t="s">
        <v>24</v>
      </c>
      <c r="K31" s="34" t="s">
        <v>25</v>
      </c>
      <c r="L31" s="34" t="s">
        <v>26</v>
      </c>
      <c r="M31" s="34" t="s">
        <v>27</v>
      </c>
      <c r="N31" s="34" t="s">
        <v>28</v>
      </c>
      <c r="O31" s="34" t="s">
        <v>29</v>
      </c>
      <c r="P31" s="34" t="s">
        <v>30</v>
      </c>
      <c r="Q31" s="34" t="s">
        <v>31</v>
      </c>
      <c r="R31" s="34" t="s">
        <v>32</v>
      </c>
      <c r="S31" s="34" t="s">
        <v>33</v>
      </c>
      <c r="T31" s="34" t="s">
        <v>34</v>
      </c>
      <c r="U31" s="130" t="s">
        <v>35</v>
      </c>
      <c r="V31" s="131" t="s">
        <v>36</v>
      </c>
    </row>
    <row r="32" spans="2:26" ht="33" customHeight="1" x14ac:dyDescent="0.2">
      <c r="B32" s="145">
        <v>1</v>
      </c>
      <c r="C32" s="132" t="s">
        <v>60</v>
      </c>
      <c r="D32" s="37"/>
      <c r="E32" s="57"/>
      <c r="F32" s="23"/>
      <c r="G32" s="57"/>
      <c r="H32" s="133"/>
      <c r="I32" s="133"/>
      <c r="J32" s="133"/>
      <c r="K32" s="133"/>
      <c r="L32" s="133"/>
      <c r="M32" s="133"/>
      <c r="N32" s="30"/>
      <c r="O32" s="30"/>
      <c r="P32" s="30"/>
      <c r="Q32" s="30"/>
      <c r="R32" s="134"/>
      <c r="S32" s="133"/>
      <c r="T32" s="24">
        <f xml:space="preserve"> COUNTA(H32:S32)</f>
        <v>0</v>
      </c>
      <c r="U32" s="135" t="str">
        <f>IF(AND(T32&gt;=1),100%," " )</f>
        <v xml:space="preserve"> </v>
      </c>
      <c r="V32" s="238">
        <f>SUM(U32:U33)/COUNTA(C32:C33)</f>
        <v>0</v>
      </c>
    </row>
    <row r="33" spans="2:24" ht="29.25" customHeight="1" thickBot="1" x14ac:dyDescent="0.25">
      <c r="B33" s="43">
        <v>2</v>
      </c>
      <c r="C33" s="136"/>
      <c r="D33" s="137"/>
      <c r="E33" s="42"/>
      <c r="F33" s="44"/>
      <c r="G33" s="42"/>
      <c r="H33" s="46"/>
      <c r="I33" s="46"/>
      <c r="J33" s="46"/>
      <c r="K33" s="46"/>
      <c r="L33" s="46"/>
      <c r="M33" s="46"/>
      <c r="N33" s="138"/>
      <c r="O33" s="138"/>
      <c r="P33" s="138"/>
      <c r="Q33" s="138"/>
      <c r="R33" s="139"/>
      <c r="S33" s="46"/>
      <c r="T33" s="41"/>
      <c r="U33" s="140"/>
      <c r="V33" s="239"/>
    </row>
    <row r="34" spans="2:24" ht="20.45" customHeight="1" thickBot="1" x14ac:dyDescent="0.25">
      <c r="B34" s="3"/>
      <c r="U34" s="3"/>
      <c r="V34" s="51"/>
    </row>
    <row r="35" spans="2:24" ht="28.15" customHeight="1" thickBot="1" x14ac:dyDescent="0.25">
      <c r="B35" s="3"/>
      <c r="C35" s="84" t="s">
        <v>61</v>
      </c>
      <c r="D35" s="16"/>
      <c r="V35" s="51"/>
    </row>
    <row r="36" spans="2:24" ht="56.25" customHeight="1" x14ac:dyDescent="0.2">
      <c r="B36" s="39" t="s">
        <v>16</v>
      </c>
      <c r="C36" s="35" t="s">
        <v>17</v>
      </c>
      <c r="D36" s="35" t="s">
        <v>18</v>
      </c>
      <c r="E36" s="35" t="s">
        <v>19</v>
      </c>
      <c r="F36" s="35" t="s">
        <v>20</v>
      </c>
      <c r="G36" s="35" t="s">
        <v>21</v>
      </c>
      <c r="H36" s="35" t="s">
        <v>22</v>
      </c>
      <c r="I36" s="35" t="s">
        <v>23</v>
      </c>
      <c r="J36" s="35" t="s">
        <v>24</v>
      </c>
      <c r="K36" s="35" t="s">
        <v>25</v>
      </c>
      <c r="L36" s="35" t="s">
        <v>26</v>
      </c>
      <c r="M36" s="35" t="s">
        <v>27</v>
      </c>
      <c r="N36" s="35" t="s">
        <v>28</v>
      </c>
      <c r="O36" s="35" t="s">
        <v>29</v>
      </c>
      <c r="P36" s="35" t="s">
        <v>30</v>
      </c>
      <c r="Q36" s="35" t="s">
        <v>31</v>
      </c>
      <c r="R36" s="35" t="s">
        <v>32</v>
      </c>
      <c r="S36" s="35" t="s">
        <v>33</v>
      </c>
      <c r="T36" s="35" t="s">
        <v>34</v>
      </c>
      <c r="U36" s="35" t="s">
        <v>35</v>
      </c>
      <c r="V36" s="52" t="s">
        <v>36</v>
      </c>
    </row>
    <row r="37" spans="2:24" ht="59.25" customHeight="1" x14ac:dyDescent="0.2">
      <c r="B37" s="146">
        <v>1</v>
      </c>
      <c r="C37" s="36" t="s">
        <v>62</v>
      </c>
      <c r="D37" s="7" t="s">
        <v>63</v>
      </c>
      <c r="E37" s="7" t="s">
        <v>64</v>
      </c>
      <c r="F37" s="32" t="s">
        <v>65</v>
      </c>
      <c r="G37" s="7" t="s">
        <v>66</v>
      </c>
      <c r="H37" s="74"/>
      <c r="I37" s="9"/>
      <c r="J37" s="9"/>
      <c r="K37" s="74"/>
      <c r="L37" s="9"/>
      <c r="M37" s="9"/>
      <c r="N37" s="74"/>
      <c r="O37" s="9"/>
      <c r="P37" s="9"/>
      <c r="Q37" s="74"/>
      <c r="R37" s="9"/>
      <c r="S37" s="9"/>
      <c r="T37" s="10">
        <f t="shared" ref="T37:T42" si="2" xml:space="preserve"> COUNTA(H37:S37)</f>
        <v>0</v>
      </c>
      <c r="U37" s="8">
        <f>T37/4</f>
        <v>0</v>
      </c>
      <c r="V37" s="240">
        <f>SUM(U37:U42)/COUNTA(C37:C42)</f>
        <v>0</v>
      </c>
    </row>
    <row r="38" spans="2:24" ht="73.5" customHeight="1" x14ac:dyDescent="0.2">
      <c r="B38" s="146">
        <v>2</v>
      </c>
      <c r="C38" s="36" t="s">
        <v>67</v>
      </c>
      <c r="D38" s="7" t="s">
        <v>63</v>
      </c>
      <c r="E38" s="7" t="s">
        <v>64</v>
      </c>
      <c r="F38" s="32" t="s">
        <v>68</v>
      </c>
      <c r="G38" s="7" t="s">
        <v>69</v>
      </c>
      <c r="H38" s="74"/>
      <c r="I38" s="9"/>
      <c r="J38" s="9"/>
      <c r="K38" s="9"/>
      <c r="L38" s="9"/>
      <c r="M38" s="74"/>
      <c r="N38" s="9"/>
      <c r="O38" s="9"/>
      <c r="P38" s="9"/>
      <c r="Q38" s="9"/>
      <c r="R38" s="9"/>
      <c r="S38" s="9"/>
      <c r="T38" s="10">
        <f t="shared" si="2"/>
        <v>0</v>
      </c>
      <c r="U38" s="8">
        <f>T38/2</f>
        <v>0</v>
      </c>
      <c r="V38" s="241"/>
    </row>
    <row r="39" spans="2:24" ht="117.75" customHeight="1" x14ac:dyDescent="0.2">
      <c r="B39" s="146">
        <v>3</v>
      </c>
      <c r="C39" s="72" t="s">
        <v>70</v>
      </c>
      <c r="D39" s="7" t="s">
        <v>63</v>
      </c>
      <c r="E39" s="7" t="s">
        <v>64</v>
      </c>
      <c r="F39" s="32" t="s">
        <v>71</v>
      </c>
      <c r="G39" s="7" t="s">
        <v>72</v>
      </c>
      <c r="H39" s="9"/>
      <c r="I39" s="9"/>
      <c r="J39" s="74"/>
      <c r="K39" s="9"/>
      <c r="L39" s="9"/>
      <c r="M39" s="9"/>
      <c r="N39" s="9"/>
      <c r="O39" s="9"/>
      <c r="P39" s="9"/>
      <c r="Q39" s="9"/>
      <c r="R39" s="9"/>
      <c r="S39" s="9"/>
      <c r="T39" s="10">
        <f t="shared" si="2"/>
        <v>0</v>
      </c>
      <c r="U39" s="8">
        <f>T39/1</f>
        <v>0</v>
      </c>
      <c r="V39" s="241"/>
      <c r="X39" s="17"/>
    </row>
    <row r="40" spans="2:24" ht="68.25" customHeight="1" x14ac:dyDescent="0.2">
      <c r="B40" s="146">
        <v>4</v>
      </c>
      <c r="C40" s="72" t="s">
        <v>73</v>
      </c>
      <c r="D40" s="7" t="s">
        <v>63</v>
      </c>
      <c r="E40" s="7" t="s">
        <v>74</v>
      </c>
      <c r="F40" s="6" t="s">
        <v>75</v>
      </c>
      <c r="G40" s="7" t="s">
        <v>76</v>
      </c>
      <c r="H40" s="9"/>
      <c r="I40" s="74"/>
      <c r="J40" s="9"/>
      <c r="K40" s="9"/>
      <c r="L40" s="9"/>
      <c r="M40" s="9"/>
      <c r="N40" s="9"/>
      <c r="O40" s="9"/>
      <c r="P40" s="9"/>
      <c r="Q40" s="9"/>
      <c r="R40" s="9"/>
      <c r="S40" s="9"/>
      <c r="T40" s="10">
        <f t="shared" si="2"/>
        <v>0</v>
      </c>
      <c r="U40" s="8">
        <f>T40/1</f>
        <v>0</v>
      </c>
      <c r="V40" s="241"/>
    </row>
    <row r="41" spans="2:24" ht="81" customHeight="1" x14ac:dyDescent="0.2">
      <c r="B41" s="146">
        <v>5</v>
      </c>
      <c r="C41" s="72" t="s">
        <v>77</v>
      </c>
      <c r="D41" s="7" t="s">
        <v>63</v>
      </c>
      <c r="E41" s="7" t="s">
        <v>78</v>
      </c>
      <c r="F41" s="6" t="s">
        <v>79</v>
      </c>
      <c r="G41" s="7" t="s">
        <v>80</v>
      </c>
      <c r="H41" s="74"/>
      <c r="I41" s="9"/>
      <c r="J41" s="9"/>
      <c r="K41" s="9"/>
      <c r="L41" s="9"/>
      <c r="M41" s="74"/>
      <c r="N41" s="9"/>
      <c r="O41" s="9"/>
      <c r="P41" s="9"/>
      <c r="Q41" s="9"/>
      <c r="R41" s="9"/>
      <c r="S41" s="9"/>
      <c r="T41" s="10">
        <f t="shared" si="2"/>
        <v>0</v>
      </c>
      <c r="U41" s="8">
        <f>T41/2</f>
        <v>0</v>
      </c>
      <c r="V41" s="241"/>
    </row>
    <row r="42" spans="2:24" ht="111" customHeight="1" thickBot="1" x14ac:dyDescent="0.25">
      <c r="B42" s="43">
        <v>6</v>
      </c>
      <c r="C42" s="85" t="s">
        <v>81</v>
      </c>
      <c r="D42" s="42" t="s">
        <v>63</v>
      </c>
      <c r="E42" s="42" t="s">
        <v>82</v>
      </c>
      <c r="F42" s="45" t="s">
        <v>83</v>
      </c>
      <c r="G42" s="42" t="s">
        <v>84</v>
      </c>
      <c r="H42" s="46"/>
      <c r="I42" s="46"/>
      <c r="J42" s="86"/>
      <c r="K42" s="46"/>
      <c r="L42" s="46"/>
      <c r="M42" s="46"/>
      <c r="N42" s="46"/>
      <c r="O42" s="46"/>
      <c r="P42" s="46"/>
      <c r="Q42" s="46"/>
      <c r="R42" s="46"/>
      <c r="S42" s="46"/>
      <c r="T42" s="41">
        <f t="shared" si="2"/>
        <v>0</v>
      </c>
      <c r="U42" s="87">
        <f>T42/1</f>
        <v>0</v>
      </c>
      <c r="V42" s="242"/>
    </row>
    <row r="43" spans="2:24" ht="15.75" thickBot="1" x14ac:dyDescent="0.25">
      <c r="V43" s="53"/>
    </row>
    <row r="44" spans="2:24" ht="33.75" customHeight="1" thickBot="1" x14ac:dyDescent="0.25">
      <c r="C44" s="84" t="s">
        <v>85</v>
      </c>
      <c r="D44" s="18"/>
      <c r="V44" s="54"/>
    </row>
    <row r="45" spans="2:24" ht="48.75" customHeight="1" thickBot="1" x14ac:dyDescent="0.25">
      <c r="B45" s="40" t="s">
        <v>16</v>
      </c>
      <c r="C45" s="34" t="s">
        <v>17</v>
      </c>
      <c r="D45" s="34" t="s">
        <v>18</v>
      </c>
      <c r="E45" s="34" t="s">
        <v>19</v>
      </c>
      <c r="F45" s="34" t="s">
        <v>20</v>
      </c>
      <c r="G45" s="34" t="s">
        <v>21</v>
      </c>
      <c r="H45" s="34" t="s">
        <v>22</v>
      </c>
      <c r="I45" s="34" t="s">
        <v>23</v>
      </c>
      <c r="J45" s="34" t="s">
        <v>24</v>
      </c>
      <c r="K45" s="34" t="s">
        <v>25</v>
      </c>
      <c r="L45" s="34" t="s">
        <v>26</v>
      </c>
      <c r="M45" s="34" t="s">
        <v>27</v>
      </c>
      <c r="N45" s="34" t="s">
        <v>28</v>
      </c>
      <c r="O45" s="34" t="s">
        <v>29</v>
      </c>
      <c r="P45" s="34" t="s">
        <v>30</v>
      </c>
      <c r="Q45" s="34" t="s">
        <v>31</v>
      </c>
      <c r="R45" s="34" t="s">
        <v>32</v>
      </c>
      <c r="S45" s="34" t="s">
        <v>33</v>
      </c>
      <c r="T45" s="34" t="s">
        <v>34</v>
      </c>
      <c r="U45" s="34" t="s">
        <v>35</v>
      </c>
      <c r="V45" s="88" t="s">
        <v>36</v>
      </c>
    </row>
    <row r="46" spans="2:24" ht="48.75" customHeight="1" thickBot="1" x14ac:dyDescent="0.25">
      <c r="B46" s="127"/>
      <c r="C46" s="129" t="s">
        <v>86</v>
      </c>
      <c r="D46" s="125" t="s">
        <v>55</v>
      </c>
      <c r="E46" s="125" t="s">
        <v>87</v>
      </c>
      <c r="F46" s="125" t="s">
        <v>88</v>
      </c>
      <c r="G46" s="123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24">
        <f xml:space="preserve"> COUNTA(H46:S46)</f>
        <v>0</v>
      </c>
      <c r="U46" s="59">
        <f>T46/1</f>
        <v>0</v>
      </c>
      <c r="V46" s="124"/>
    </row>
    <row r="47" spans="2:24" ht="48.75" customHeight="1" thickBot="1" x14ac:dyDescent="0.25">
      <c r="B47" s="127"/>
      <c r="C47" s="129" t="s">
        <v>89</v>
      </c>
      <c r="D47" s="125" t="s">
        <v>55</v>
      </c>
      <c r="E47" s="125" t="s">
        <v>87</v>
      </c>
      <c r="F47" s="125" t="s">
        <v>88</v>
      </c>
      <c r="G47" s="123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24">
        <f t="shared" ref="T47:T48" si="3" xml:space="preserve"> COUNTA(H47:S47)</f>
        <v>0</v>
      </c>
      <c r="U47" s="59">
        <f t="shared" ref="U47:U48" si="4">T47/1</f>
        <v>0</v>
      </c>
      <c r="V47" s="124"/>
    </row>
    <row r="48" spans="2:24" ht="48.75" customHeight="1" thickBot="1" x14ac:dyDescent="0.25">
      <c r="B48" s="127"/>
      <c r="C48" s="129" t="s">
        <v>90</v>
      </c>
      <c r="D48" s="125" t="s">
        <v>55</v>
      </c>
      <c r="E48" s="125" t="s">
        <v>91</v>
      </c>
      <c r="F48" s="125" t="s">
        <v>92</v>
      </c>
      <c r="G48" s="123"/>
      <c r="H48" s="128"/>
      <c r="I48" s="128"/>
      <c r="J48" s="128"/>
      <c r="K48" s="128"/>
      <c r="L48" s="128"/>
      <c r="M48" s="128"/>
      <c r="N48" s="123"/>
      <c r="O48" s="123"/>
      <c r="P48" s="123"/>
      <c r="Q48" s="123"/>
      <c r="R48" s="123"/>
      <c r="S48" s="123"/>
      <c r="T48" s="24">
        <f t="shared" si="3"/>
        <v>0</v>
      </c>
      <c r="U48" s="59">
        <f t="shared" si="4"/>
        <v>0</v>
      </c>
      <c r="V48" s="124"/>
    </row>
    <row r="49" spans="2:22" ht="39.75" customHeight="1" thickBot="1" x14ac:dyDescent="0.25">
      <c r="B49" s="126">
        <v>1</v>
      </c>
      <c r="C49" s="63" t="s">
        <v>93</v>
      </c>
      <c r="D49" s="23" t="s">
        <v>38</v>
      </c>
      <c r="E49" s="57" t="s">
        <v>94</v>
      </c>
      <c r="F49" s="58" t="s">
        <v>95</v>
      </c>
      <c r="G49" s="57" t="s">
        <v>80</v>
      </c>
      <c r="H49" s="24"/>
      <c r="I49" s="77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>
        <f xml:space="preserve"> COUNTA(H49:S49)</f>
        <v>0</v>
      </c>
      <c r="U49" s="59">
        <f>T49/1</f>
        <v>0</v>
      </c>
      <c r="V49" s="243">
        <f>SUM(U49:U63)/COUNTA(C49:C63)</f>
        <v>0</v>
      </c>
    </row>
    <row r="50" spans="2:22" ht="40.5" customHeight="1" thickBot="1" x14ac:dyDescent="0.25">
      <c r="B50" s="89">
        <v>2</v>
      </c>
      <c r="C50" s="60" t="s">
        <v>96</v>
      </c>
      <c r="D50" s="13" t="s">
        <v>38</v>
      </c>
      <c r="E50" s="7" t="s">
        <v>94</v>
      </c>
      <c r="F50" s="6" t="s">
        <v>95</v>
      </c>
      <c r="G50" s="57" t="s">
        <v>80</v>
      </c>
      <c r="H50" s="10"/>
      <c r="I50" s="75"/>
      <c r="J50" s="10"/>
      <c r="K50" s="10"/>
      <c r="L50" s="10"/>
      <c r="M50" s="7"/>
      <c r="N50" s="75"/>
      <c r="O50" s="10"/>
      <c r="P50" s="10"/>
      <c r="Q50" s="10"/>
      <c r="R50" s="10"/>
      <c r="S50" s="10"/>
      <c r="T50" s="10">
        <f xml:space="preserve"> COUNTA(H50:S50)</f>
        <v>0</v>
      </c>
      <c r="U50" s="4">
        <f>T50/2</f>
        <v>0</v>
      </c>
      <c r="V50" s="244"/>
    </row>
    <row r="51" spans="2:22" ht="37.5" customHeight="1" thickBot="1" x14ac:dyDescent="0.25">
      <c r="B51" s="89">
        <v>4</v>
      </c>
      <c r="C51" s="60" t="s">
        <v>97</v>
      </c>
      <c r="D51" s="13" t="s">
        <v>38</v>
      </c>
      <c r="E51" s="7" t="s">
        <v>98</v>
      </c>
      <c r="F51" s="6" t="s">
        <v>99</v>
      </c>
      <c r="G51" s="57" t="s">
        <v>80</v>
      </c>
      <c r="H51" s="10"/>
      <c r="I51" s="10"/>
      <c r="J51" s="75"/>
      <c r="K51" s="10"/>
      <c r="L51" s="10"/>
      <c r="M51" s="10"/>
      <c r="N51" s="10"/>
      <c r="O51" s="10"/>
      <c r="P51" s="10"/>
      <c r="Q51" s="10"/>
      <c r="R51" s="10"/>
      <c r="S51" s="10"/>
      <c r="T51" s="10">
        <f xml:space="preserve"> COUNTA(H51:S51)</f>
        <v>0</v>
      </c>
      <c r="U51" s="4">
        <f>T51/1</f>
        <v>0</v>
      </c>
      <c r="V51" s="244"/>
    </row>
    <row r="52" spans="2:22" ht="31.5" customHeight="1" thickBot="1" x14ac:dyDescent="0.25">
      <c r="B52" s="89">
        <v>5</v>
      </c>
      <c r="C52" s="63" t="s">
        <v>100</v>
      </c>
      <c r="D52" s="64" t="s">
        <v>38</v>
      </c>
      <c r="E52" s="33" t="s">
        <v>101</v>
      </c>
      <c r="F52" s="5" t="s">
        <v>102</v>
      </c>
      <c r="G52" s="57" t="s">
        <v>80</v>
      </c>
      <c r="H52" s="79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>
        <f t="shared" ref="T52:T61" si="5" xml:space="preserve"> COUNTA(H52:S52)</f>
        <v>0</v>
      </c>
      <c r="U52" s="66">
        <f>T52/1</f>
        <v>0</v>
      </c>
      <c r="V52" s="244"/>
    </row>
    <row r="53" spans="2:22" ht="42" customHeight="1" x14ac:dyDescent="0.2">
      <c r="B53" s="89">
        <v>6</v>
      </c>
      <c r="C53" s="60" t="s">
        <v>103</v>
      </c>
      <c r="D53" s="13" t="s">
        <v>38</v>
      </c>
      <c r="E53" s="7" t="s">
        <v>101</v>
      </c>
      <c r="F53" s="6" t="s">
        <v>104</v>
      </c>
      <c r="G53" s="57" t="s">
        <v>80</v>
      </c>
      <c r="H53" s="10"/>
      <c r="I53" s="10"/>
      <c r="J53" s="10"/>
      <c r="K53" s="75"/>
      <c r="L53" s="10"/>
      <c r="M53" s="10"/>
      <c r="N53" s="75"/>
      <c r="O53" s="10"/>
      <c r="P53" s="10"/>
      <c r="Q53" s="75"/>
      <c r="R53" s="10"/>
      <c r="S53" s="10"/>
      <c r="T53" s="10">
        <f t="shared" si="5"/>
        <v>0</v>
      </c>
      <c r="U53" s="4">
        <f>T53/4</f>
        <v>0</v>
      </c>
      <c r="V53" s="244"/>
    </row>
    <row r="54" spans="2:22" ht="39.75" customHeight="1" x14ac:dyDescent="0.2">
      <c r="B54" s="89">
        <v>7</v>
      </c>
      <c r="C54" s="61" t="s">
        <v>105</v>
      </c>
      <c r="D54" s="13" t="s">
        <v>38</v>
      </c>
      <c r="E54" s="7" t="s">
        <v>101</v>
      </c>
      <c r="F54" s="6" t="s">
        <v>104</v>
      </c>
      <c r="G54" s="7" t="s">
        <v>106</v>
      </c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10"/>
      <c r="T54" s="10">
        <f t="shared" si="5"/>
        <v>0</v>
      </c>
      <c r="U54" s="4">
        <f>T54/12</f>
        <v>0</v>
      </c>
      <c r="V54" s="244"/>
    </row>
    <row r="55" spans="2:22" ht="34.5" customHeight="1" x14ac:dyDescent="0.2">
      <c r="B55" s="89">
        <v>8</v>
      </c>
      <c r="C55" s="61" t="s">
        <v>107</v>
      </c>
      <c r="D55" s="13" t="s">
        <v>38</v>
      </c>
      <c r="E55" s="7" t="s">
        <v>101</v>
      </c>
      <c r="F55" s="6" t="s">
        <v>104</v>
      </c>
      <c r="G55" s="7" t="s">
        <v>80</v>
      </c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10"/>
      <c r="T55" s="10">
        <f t="shared" si="5"/>
        <v>0</v>
      </c>
      <c r="U55" s="4">
        <f>T55/12</f>
        <v>0</v>
      </c>
      <c r="V55" s="244"/>
    </row>
    <row r="56" spans="2:22" ht="55.5" customHeight="1" x14ac:dyDescent="0.2">
      <c r="B56" s="89">
        <v>9</v>
      </c>
      <c r="C56" s="67" t="s">
        <v>108</v>
      </c>
      <c r="D56" s="64" t="s">
        <v>38</v>
      </c>
      <c r="E56" s="33" t="s">
        <v>109</v>
      </c>
      <c r="F56" s="5" t="s">
        <v>110</v>
      </c>
      <c r="G56" s="33" t="s">
        <v>111</v>
      </c>
      <c r="H56" s="65"/>
      <c r="I56" s="65"/>
      <c r="J56" s="65"/>
      <c r="K56" s="75"/>
      <c r="L56" s="65"/>
      <c r="M56" s="65"/>
      <c r="N56" s="65"/>
      <c r="O56" s="75"/>
      <c r="P56" s="65"/>
      <c r="Q56" s="65"/>
      <c r="R56" s="65"/>
      <c r="S56" s="65"/>
      <c r="T56" s="65">
        <f t="shared" si="5"/>
        <v>0</v>
      </c>
      <c r="U56" s="83">
        <f>T56/2</f>
        <v>0</v>
      </c>
      <c r="V56" s="244"/>
    </row>
    <row r="57" spans="2:22" ht="39" customHeight="1" x14ac:dyDescent="0.2">
      <c r="B57" s="89">
        <v>10</v>
      </c>
      <c r="C57" s="61" t="s">
        <v>112</v>
      </c>
      <c r="D57" s="13" t="s">
        <v>113</v>
      </c>
      <c r="E57" s="7" t="s">
        <v>109</v>
      </c>
      <c r="F57" s="6" t="s">
        <v>114</v>
      </c>
      <c r="G57" s="7" t="s">
        <v>111</v>
      </c>
      <c r="H57" s="10"/>
      <c r="I57" s="10"/>
      <c r="J57" s="10"/>
      <c r="K57" s="10"/>
      <c r="L57" s="10"/>
      <c r="M57" s="10"/>
      <c r="N57" s="10"/>
      <c r="O57" s="75"/>
      <c r="P57" s="10"/>
      <c r="Q57" s="10"/>
      <c r="R57" s="10"/>
      <c r="S57" s="10"/>
      <c r="T57" s="10">
        <f t="shared" si="5"/>
        <v>0</v>
      </c>
      <c r="U57" s="4">
        <f>T57/1</f>
        <v>0</v>
      </c>
      <c r="V57" s="244"/>
    </row>
    <row r="58" spans="2:22" ht="42.75" customHeight="1" x14ac:dyDescent="0.2">
      <c r="B58" s="89">
        <v>11</v>
      </c>
      <c r="C58" s="61" t="s">
        <v>115</v>
      </c>
      <c r="D58" s="13" t="s">
        <v>113</v>
      </c>
      <c r="E58" s="7" t="s">
        <v>109</v>
      </c>
      <c r="F58" s="6" t="s">
        <v>114</v>
      </c>
      <c r="G58" s="7" t="s">
        <v>111</v>
      </c>
      <c r="H58" s="10"/>
      <c r="I58" s="10"/>
      <c r="J58" s="10"/>
      <c r="K58" s="10"/>
      <c r="L58" s="75"/>
      <c r="M58" s="10"/>
      <c r="N58" s="10"/>
      <c r="O58" s="10"/>
      <c r="P58" s="75"/>
      <c r="Q58" s="10"/>
      <c r="R58" s="10"/>
      <c r="S58" s="10"/>
      <c r="T58" s="10">
        <f t="shared" si="5"/>
        <v>0</v>
      </c>
      <c r="U58" s="4">
        <f>T58/2</f>
        <v>0</v>
      </c>
      <c r="V58" s="244"/>
    </row>
    <row r="59" spans="2:22" ht="45" customHeight="1" x14ac:dyDescent="0.2">
      <c r="B59" s="89">
        <v>12</v>
      </c>
      <c r="C59" s="60" t="s">
        <v>116</v>
      </c>
      <c r="D59" s="13" t="s">
        <v>38</v>
      </c>
      <c r="E59" s="7" t="s">
        <v>109</v>
      </c>
      <c r="F59" s="6" t="s">
        <v>117</v>
      </c>
      <c r="G59" s="7" t="s">
        <v>111</v>
      </c>
      <c r="H59" s="10"/>
      <c r="I59" s="10"/>
      <c r="J59" s="10"/>
      <c r="K59" s="10"/>
      <c r="L59" s="10"/>
      <c r="M59" s="75"/>
      <c r="N59" s="10"/>
      <c r="O59" s="10"/>
      <c r="P59" s="10"/>
      <c r="Q59" s="10"/>
      <c r="R59" s="10"/>
      <c r="S59" s="10"/>
      <c r="T59" s="10">
        <f t="shared" si="5"/>
        <v>0</v>
      </c>
      <c r="U59" s="4">
        <f>T59/1</f>
        <v>0</v>
      </c>
      <c r="V59" s="244"/>
    </row>
    <row r="60" spans="2:22" ht="51" customHeight="1" x14ac:dyDescent="0.2">
      <c r="B60" s="89">
        <v>13</v>
      </c>
      <c r="C60" s="61" t="s">
        <v>118</v>
      </c>
      <c r="D60" s="13" t="s">
        <v>38</v>
      </c>
      <c r="E60" s="7" t="s">
        <v>119</v>
      </c>
      <c r="F60" s="6" t="s">
        <v>120</v>
      </c>
      <c r="G60" s="7" t="s">
        <v>111</v>
      </c>
      <c r="H60" s="10"/>
      <c r="I60" s="10"/>
      <c r="J60" s="10"/>
      <c r="K60" s="10"/>
      <c r="L60" s="10"/>
      <c r="M60" s="10"/>
      <c r="N60" s="10"/>
      <c r="O60" s="10"/>
      <c r="P60" s="75"/>
      <c r="Q60" s="75"/>
      <c r="R60" s="10"/>
      <c r="S60" s="10"/>
      <c r="T60" s="10">
        <f t="shared" si="5"/>
        <v>0</v>
      </c>
      <c r="U60" s="4">
        <f t="shared" ref="U60:U61" si="6">T60/1</f>
        <v>0</v>
      </c>
      <c r="V60" s="244"/>
    </row>
    <row r="61" spans="2:22" ht="51" customHeight="1" x14ac:dyDescent="0.2">
      <c r="B61" s="89">
        <v>14</v>
      </c>
      <c r="C61" s="60" t="s">
        <v>121</v>
      </c>
      <c r="D61" s="13" t="s">
        <v>38</v>
      </c>
      <c r="E61" s="7" t="s">
        <v>109</v>
      </c>
      <c r="F61" s="6" t="s">
        <v>122</v>
      </c>
      <c r="G61" s="7" t="s">
        <v>123</v>
      </c>
      <c r="H61" s="10"/>
      <c r="I61" s="10"/>
      <c r="J61" s="10"/>
      <c r="K61" s="10"/>
      <c r="L61" s="10"/>
      <c r="M61" s="75"/>
      <c r="N61" s="75"/>
      <c r="O61" s="75"/>
      <c r="P61" s="10"/>
      <c r="Q61" s="10"/>
      <c r="R61" s="10"/>
      <c r="S61" s="10"/>
      <c r="T61" s="10">
        <f t="shared" si="5"/>
        <v>0</v>
      </c>
      <c r="U61" s="4">
        <f t="shared" si="6"/>
        <v>0</v>
      </c>
      <c r="V61" s="244"/>
    </row>
    <row r="62" spans="2:22" ht="146.25" customHeight="1" x14ac:dyDescent="0.2">
      <c r="B62" s="89">
        <v>15</v>
      </c>
      <c r="C62" s="68" t="s">
        <v>124</v>
      </c>
      <c r="D62" s="64" t="s">
        <v>125</v>
      </c>
      <c r="E62" s="33" t="s">
        <v>126</v>
      </c>
      <c r="F62" s="19" t="s">
        <v>127</v>
      </c>
      <c r="G62" s="33" t="s">
        <v>128</v>
      </c>
      <c r="H62" s="65"/>
      <c r="I62" s="78"/>
      <c r="J62" s="65"/>
      <c r="K62" s="65"/>
      <c r="L62" s="65"/>
      <c r="M62" s="65"/>
      <c r="N62" s="65"/>
      <c r="O62" s="78"/>
      <c r="P62" s="65"/>
      <c r="Q62" s="65"/>
      <c r="R62" s="65"/>
      <c r="S62" s="65"/>
      <c r="T62" s="65">
        <f xml:space="preserve"> COUNTA(H62:S62)</f>
        <v>0</v>
      </c>
      <c r="U62" s="66">
        <f>T62/2</f>
        <v>0</v>
      </c>
      <c r="V62" s="244"/>
    </row>
    <row r="63" spans="2:22" ht="66.75" customHeight="1" x14ac:dyDescent="0.2">
      <c r="B63" s="89">
        <v>16</v>
      </c>
      <c r="C63" s="60" t="s">
        <v>129</v>
      </c>
      <c r="D63" s="13" t="s">
        <v>125</v>
      </c>
      <c r="E63" s="33" t="s">
        <v>126</v>
      </c>
      <c r="F63" s="19" t="s">
        <v>130</v>
      </c>
      <c r="G63" s="7" t="s">
        <v>128</v>
      </c>
      <c r="H63" s="10"/>
      <c r="I63" s="10"/>
      <c r="J63" s="10"/>
      <c r="K63" s="10"/>
      <c r="L63" s="10"/>
      <c r="M63" s="10"/>
      <c r="N63" s="10"/>
      <c r="O63" s="10"/>
      <c r="P63" s="75"/>
      <c r="Q63" s="75"/>
      <c r="R63" s="10"/>
      <c r="S63" s="10"/>
      <c r="T63" s="10">
        <f xml:space="preserve"> COUNTA(H63:S63)</f>
        <v>0</v>
      </c>
      <c r="U63" s="4">
        <f>T63/1</f>
        <v>0</v>
      </c>
      <c r="V63" s="244"/>
    </row>
    <row r="64" spans="2:22" ht="27" customHeight="1" thickBot="1" x14ac:dyDescent="0.25">
      <c r="B64" s="3"/>
      <c r="U64" s="3"/>
      <c r="V64" s="51"/>
    </row>
    <row r="65" spans="2:22" ht="33" customHeight="1" thickBot="1" x14ac:dyDescent="0.25">
      <c r="B65" s="3"/>
      <c r="C65" s="84" t="s">
        <v>131</v>
      </c>
      <c r="D65" s="16"/>
      <c r="U65" s="14"/>
      <c r="V65" s="55"/>
    </row>
    <row r="66" spans="2:22" ht="48.75" customHeight="1" x14ac:dyDescent="0.2">
      <c r="B66" s="39" t="s">
        <v>16</v>
      </c>
      <c r="C66" s="35" t="s">
        <v>17</v>
      </c>
      <c r="D66" s="35" t="s">
        <v>18</v>
      </c>
      <c r="E66" s="35" t="s">
        <v>19</v>
      </c>
      <c r="F66" s="35" t="s">
        <v>20</v>
      </c>
      <c r="G66" s="35" t="s">
        <v>21</v>
      </c>
      <c r="H66" s="35" t="s">
        <v>22</v>
      </c>
      <c r="I66" s="35" t="s">
        <v>23</v>
      </c>
      <c r="J66" s="35" t="s">
        <v>24</v>
      </c>
      <c r="K66" s="35" t="s">
        <v>25</v>
      </c>
      <c r="L66" s="35" t="s">
        <v>26</v>
      </c>
      <c r="M66" s="35" t="s">
        <v>27</v>
      </c>
      <c r="N66" s="35" t="s">
        <v>28</v>
      </c>
      <c r="O66" s="35" t="s">
        <v>29</v>
      </c>
      <c r="P66" s="35" t="s">
        <v>30</v>
      </c>
      <c r="Q66" s="35" t="s">
        <v>31</v>
      </c>
      <c r="R66" s="35" t="s">
        <v>32</v>
      </c>
      <c r="S66" s="35" t="s">
        <v>33</v>
      </c>
      <c r="T66" s="35" t="s">
        <v>34</v>
      </c>
      <c r="U66" s="90" t="s">
        <v>35</v>
      </c>
      <c r="V66" s="55"/>
    </row>
    <row r="67" spans="2:22" ht="74.25" customHeight="1" x14ac:dyDescent="0.2">
      <c r="B67" s="146">
        <v>1</v>
      </c>
      <c r="C67" s="104" t="s">
        <v>132</v>
      </c>
      <c r="D67" s="13" t="s">
        <v>125</v>
      </c>
      <c r="E67" s="7" t="s">
        <v>133</v>
      </c>
      <c r="F67" s="6" t="s">
        <v>134</v>
      </c>
      <c r="G67" s="7" t="s">
        <v>135</v>
      </c>
      <c r="H67" s="10"/>
      <c r="I67" s="10"/>
      <c r="J67" s="75"/>
      <c r="K67" s="75"/>
      <c r="L67" s="10"/>
      <c r="M67" s="10"/>
      <c r="N67" s="10"/>
      <c r="O67" s="75"/>
      <c r="P67" s="75"/>
      <c r="Q67" s="80"/>
      <c r="R67" s="10"/>
      <c r="S67" s="10"/>
      <c r="T67" s="10">
        <f xml:space="preserve"> COUNTA(H67:S67)</f>
        <v>0</v>
      </c>
      <c r="U67" s="91" t="str">
        <f>IF(AND(T67&gt;=1),"Ejecutado"," " )</f>
        <v xml:space="preserve"> </v>
      </c>
      <c r="V67" s="55"/>
    </row>
    <row r="68" spans="2:22" ht="74.25" customHeight="1" x14ac:dyDescent="0.2">
      <c r="B68" s="146"/>
      <c r="C68" s="104" t="s">
        <v>136</v>
      </c>
      <c r="D68" s="64" t="s">
        <v>137</v>
      </c>
      <c r="E68" s="7" t="s">
        <v>133</v>
      </c>
      <c r="F68" s="19" t="s">
        <v>138</v>
      </c>
      <c r="G68" s="7" t="s">
        <v>139</v>
      </c>
      <c r="H68" s="10"/>
      <c r="I68" s="10"/>
      <c r="J68" s="75"/>
      <c r="K68" s="75"/>
      <c r="L68" s="10"/>
      <c r="M68" s="10"/>
      <c r="N68" s="10"/>
      <c r="O68" s="75"/>
      <c r="P68" s="75"/>
      <c r="Q68" s="80"/>
      <c r="R68" s="10"/>
      <c r="S68" s="10"/>
      <c r="T68" s="10"/>
      <c r="U68" s="91"/>
      <c r="V68" s="55"/>
    </row>
    <row r="69" spans="2:22" ht="74.25" customHeight="1" x14ac:dyDescent="0.2">
      <c r="B69" s="146"/>
      <c r="C69" s="104" t="s">
        <v>140</v>
      </c>
      <c r="D69" s="64" t="s">
        <v>137</v>
      </c>
      <c r="E69" s="7" t="s">
        <v>133</v>
      </c>
      <c r="F69" s="19" t="s">
        <v>141</v>
      </c>
      <c r="G69" s="7" t="s">
        <v>139</v>
      </c>
      <c r="H69" s="10"/>
      <c r="I69" s="10"/>
      <c r="J69" s="75"/>
      <c r="K69" s="75"/>
      <c r="L69" s="10"/>
      <c r="M69" s="10"/>
      <c r="N69" s="10"/>
      <c r="O69" s="75"/>
      <c r="P69" s="75"/>
      <c r="Q69" s="80"/>
      <c r="R69" s="10"/>
      <c r="S69" s="10"/>
      <c r="T69" s="10"/>
      <c r="U69" s="91"/>
      <c r="V69" s="55"/>
    </row>
    <row r="70" spans="2:22" ht="88.5" customHeight="1" x14ac:dyDescent="0.2">
      <c r="B70" s="146">
        <v>2</v>
      </c>
      <c r="C70" s="72" t="s">
        <v>142</v>
      </c>
      <c r="D70" s="5" t="s">
        <v>143</v>
      </c>
      <c r="E70" s="33" t="s">
        <v>144</v>
      </c>
      <c r="F70" s="19" t="s">
        <v>145</v>
      </c>
      <c r="G70" s="7" t="s">
        <v>146</v>
      </c>
      <c r="H70" s="10"/>
      <c r="I70" s="10"/>
      <c r="J70" s="75"/>
      <c r="K70" s="10"/>
      <c r="L70" s="10"/>
      <c r="M70" s="10"/>
      <c r="N70" s="10"/>
      <c r="O70" s="10"/>
      <c r="P70" s="75"/>
      <c r="Q70" s="75"/>
      <c r="R70" s="75"/>
      <c r="S70" s="10"/>
      <c r="T70" s="10">
        <f xml:space="preserve"> COUNTA(H70:S70)</f>
        <v>0</v>
      </c>
      <c r="U70" s="91" t="str">
        <f>IF(AND(T70&gt;=1),"Ejecutado"," " )</f>
        <v xml:space="preserve"> </v>
      </c>
      <c r="V70" s="55"/>
    </row>
    <row r="71" spans="2:22" ht="156.75" customHeight="1" x14ac:dyDescent="0.2">
      <c r="B71" s="146">
        <v>3</v>
      </c>
      <c r="C71" s="72" t="s">
        <v>147</v>
      </c>
      <c r="D71" s="5" t="s">
        <v>137</v>
      </c>
      <c r="E71" s="33" t="s">
        <v>148</v>
      </c>
      <c r="F71" s="19" t="s">
        <v>149</v>
      </c>
      <c r="G71" s="7" t="s">
        <v>150</v>
      </c>
      <c r="H71" s="10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10">
        <f xml:space="preserve"> COUNTA(H71:S71)</f>
        <v>0</v>
      </c>
      <c r="U71" s="91" t="str">
        <f>IF(AND(T71&gt;=1),"Ejecutado"," " )</f>
        <v xml:space="preserve"> </v>
      </c>
      <c r="V71" s="55"/>
    </row>
    <row r="72" spans="2:22" ht="105.75" customHeight="1" thickBot="1" x14ac:dyDescent="0.25">
      <c r="B72" s="43">
        <v>4</v>
      </c>
      <c r="C72" s="92" t="s">
        <v>151</v>
      </c>
      <c r="D72" s="93" t="s">
        <v>137</v>
      </c>
      <c r="E72" s="62" t="s">
        <v>152</v>
      </c>
      <c r="F72" s="94" t="s">
        <v>153</v>
      </c>
      <c r="G72" s="42" t="s">
        <v>146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41">
        <f xml:space="preserve"> COUNTA(H72:S72)</f>
        <v>0</v>
      </c>
      <c r="U72" s="95" t="str">
        <f>IF(AND(T72&gt;=1),"Ejecutado"," " )</f>
        <v xml:space="preserve"> </v>
      </c>
      <c r="V72" s="55"/>
    </row>
    <row r="73" spans="2:22" ht="2.4500000000000002" customHeight="1" x14ac:dyDescent="0.2">
      <c r="V73" s="55"/>
    </row>
    <row r="74" spans="2:22" ht="20.25" customHeight="1" x14ac:dyDescent="0.2">
      <c r="B74" s="3" t="s">
        <v>154</v>
      </c>
      <c r="C74" s="73"/>
      <c r="V74" s="55"/>
    </row>
    <row r="75" spans="2:22" ht="19.899999999999999" customHeight="1" x14ac:dyDescent="0.2">
      <c r="V75" s="55"/>
    </row>
    <row r="76" spans="2:22" ht="14.45" customHeight="1" x14ac:dyDescent="0.2"/>
    <row r="77" spans="2:22" ht="19.899999999999999" customHeight="1" x14ac:dyDescent="0.2">
      <c r="R77" s="173"/>
    </row>
    <row r="78" spans="2:22" ht="20.45" customHeight="1" x14ac:dyDescent="0.2"/>
    <row r="79" spans="2:22" s="20" customFormat="1" ht="15.75" x14ac:dyDescent="0.2">
      <c r="B79" s="226" t="s">
        <v>155</v>
      </c>
      <c r="C79" s="226"/>
      <c r="D79" s="226"/>
      <c r="E79" s="226"/>
      <c r="F79" s="21"/>
      <c r="G79" s="69" t="s">
        <v>156</v>
      </c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11"/>
      <c r="V79" s="56"/>
    </row>
    <row r="80" spans="2:22" x14ac:dyDescent="0.2">
      <c r="T80" s="12"/>
      <c r="U80" s="3"/>
    </row>
  </sheetData>
  <mergeCells count="19">
    <mergeCell ref="B79:E79"/>
    <mergeCell ref="B7:C7"/>
    <mergeCell ref="D7:V7"/>
    <mergeCell ref="B8:C8"/>
    <mergeCell ref="D8:V8"/>
    <mergeCell ref="B9:C9"/>
    <mergeCell ref="D9:V9"/>
    <mergeCell ref="F15:F28"/>
    <mergeCell ref="V15:V28"/>
    <mergeCell ref="V32:V33"/>
    <mergeCell ref="V37:V42"/>
    <mergeCell ref="V49:V63"/>
    <mergeCell ref="B6:C6"/>
    <mergeCell ref="D6:V6"/>
    <mergeCell ref="B2:C4"/>
    <mergeCell ref="D2:V3"/>
    <mergeCell ref="D4:V4"/>
    <mergeCell ref="B5:C5"/>
    <mergeCell ref="D5:V5"/>
  </mergeCells>
  <pageMargins left="1.4960629921259843" right="0.31496062992125984" top="0.82677165354330717" bottom="0.35433070866141736" header="0.31496062992125984" footer="0.11811023622047245"/>
  <pageSetup paperSize="5" scale="51" orientation="landscape" horizontalDpi="4294967295" verticalDpi="4294967295" r:id="rId1"/>
  <headerFooter>
    <oddFooter>Página &amp;P</oddFooter>
  </headerFooter>
  <rowBreaks count="2" manualBreakCount="2">
    <brk id="42" max="16383" man="1"/>
    <brk id="63" max="21" man="1"/>
  </rowBreaks>
  <drawing r:id="rId2"/>
  <legacyDrawing r:id="rId3"/>
  <oleObjects>
    <mc:AlternateContent xmlns:mc="http://schemas.openxmlformats.org/markup-compatibility/2006">
      <mc:Choice Requires="x14">
        <oleObject progId="Visio.Drawing.11" shapeId="26625" r:id="rId4">
          <objectPr defaultSize="0" autoPict="0" r:id="rId5">
            <anchor moveWithCells="1">
              <from>
                <xdr:col>2</xdr:col>
                <xdr:colOff>476250</xdr:colOff>
                <xdr:row>1</xdr:row>
                <xdr:rowOff>28575</xdr:rowOff>
              </from>
              <to>
                <xdr:col>2</xdr:col>
                <xdr:colOff>3057525</xdr:colOff>
                <xdr:row>3</xdr:row>
                <xdr:rowOff>438150</xdr:rowOff>
              </to>
            </anchor>
          </objectPr>
        </oleObject>
      </mc:Choice>
      <mc:Fallback>
        <oleObject progId="Visio.Drawing.11" shapeId="266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93"/>
  <sheetViews>
    <sheetView showGridLines="0" topLeftCell="D58" zoomScale="80" zoomScaleNormal="80" zoomScaleSheetLayoutView="80" zoomScalePageLayoutView="50" workbookViewId="0">
      <selection activeCell="D56" sqref="D56"/>
    </sheetView>
  </sheetViews>
  <sheetFormatPr baseColWidth="10" defaultColWidth="11.5703125" defaultRowHeight="15" x14ac:dyDescent="0.2"/>
  <cols>
    <col min="1" max="1" width="1.28515625" style="3" customWidth="1"/>
    <col min="2" max="2" width="5.28515625" style="1" customWidth="1"/>
    <col min="3" max="3" width="9.7109375" style="14" customWidth="1"/>
    <col min="4" max="4" width="31.85546875" style="14" customWidth="1"/>
    <col min="5" max="5" width="66.42578125" style="14" customWidth="1"/>
    <col min="6" max="6" width="37.28515625" style="15" customWidth="1"/>
    <col min="7" max="7" width="5" style="14" customWidth="1"/>
    <col min="8" max="8" width="5.28515625" style="14" customWidth="1"/>
    <col min="9" max="9" width="5" style="14" customWidth="1"/>
    <col min="10" max="13" width="5.7109375" style="14" customWidth="1"/>
    <col min="14" max="14" width="6.7109375" style="14" customWidth="1"/>
    <col min="15" max="18" width="5.7109375" style="14" customWidth="1"/>
    <col min="19" max="19" width="12" style="14" customWidth="1"/>
    <col min="20" max="20" width="23.28515625" style="14" customWidth="1"/>
    <col min="21" max="21" width="16.85546875" style="1" customWidth="1"/>
    <col min="22" max="22" width="20.85546875" style="50" customWidth="1"/>
    <col min="23" max="23" width="12.42578125" style="3" customWidth="1"/>
    <col min="24" max="16384" width="11.5703125" style="3"/>
  </cols>
  <sheetData>
    <row r="2" spans="2:24" ht="40.5" customHeight="1" x14ac:dyDescent="0.2">
      <c r="B2" s="217"/>
      <c r="C2" s="217"/>
      <c r="D2" s="217"/>
      <c r="E2" s="266" t="s">
        <v>157</v>
      </c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</row>
    <row r="3" spans="2:24" ht="30.75" customHeight="1" x14ac:dyDescent="0.2">
      <c r="B3" s="217"/>
      <c r="C3" s="217"/>
      <c r="D3" s="217"/>
      <c r="E3" s="265" t="s">
        <v>1</v>
      </c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</row>
    <row r="4" spans="2:24" ht="30.75" customHeight="1" x14ac:dyDescent="0.2">
      <c r="B4" s="217"/>
      <c r="C4" s="217"/>
      <c r="D4" s="217"/>
      <c r="E4" s="265" t="s">
        <v>158</v>
      </c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</row>
    <row r="5" spans="2:24" ht="15.75" customHeight="1" x14ac:dyDescent="0.2">
      <c r="C5" s="1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</row>
    <row r="6" spans="2:24" ht="29.25" customHeight="1" x14ac:dyDescent="0.2">
      <c r="C6" s="1"/>
      <c r="D6" s="1"/>
      <c r="E6" s="1"/>
      <c r="F6" s="271" t="s">
        <v>159</v>
      </c>
      <c r="G6" s="273"/>
      <c r="H6" s="270" t="s">
        <v>160</v>
      </c>
      <c r="I6" s="270"/>
      <c r="J6" s="270"/>
      <c r="K6" s="270"/>
      <c r="L6" s="270"/>
      <c r="M6" s="270"/>
      <c r="N6" s="270"/>
      <c r="O6" s="270"/>
      <c r="P6" s="271" t="s">
        <v>161</v>
      </c>
      <c r="Q6" s="271"/>
      <c r="R6" s="271"/>
      <c r="S6" s="271"/>
      <c r="T6" s="269" t="s">
        <v>162</v>
      </c>
      <c r="U6" s="269"/>
    </row>
    <row r="7" spans="2:24" ht="90.75" customHeight="1" x14ac:dyDescent="0.2">
      <c r="B7" s="264" t="s">
        <v>2</v>
      </c>
      <c r="C7" s="264"/>
      <c r="D7" s="264"/>
      <c r="E7" s="72" t="s">
        <v>3</v>
      </c>
      <c r="F7" s="278" t="s">
        <v>4</v>
      </c>
      <c r="G7" s="210"/>
      <c r="H7" s="277" t="s">
        <v>5</v>
      </c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</row>
    <row r="8" spans="2:24" ht="57" customHeight="1" x14ac:dyDescent="0.2">
      <c r="B8" s="263" t="s">
        <v>6</v>
      </c>
      <c r="C8" s="263"/>
      <c r="D8" s="263"/>
      <c r="E8" s="171" t="s">
        <v>7</v>
      </c>
      <c r="F8" s="287" t="s">
        <v>8</v>
      </c>
      <c r="G8" s="288"/>
      <c r="H8" s="277" t="s">
        <v>9</v>
      </c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</row>
    <row r="9" spans="2:24" ht="74.25" customHeight="1" x14ac:dyDescent="0.2">
      <c r="B9" s="263" t="s">
        <v>10</v>
      </c>
      <c r="C9" s="263"/>
      <c r="D9" s="263"/>
      <c r="E9" s="277" t="s">
        <v>11</v>
      </c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</row>
    <row r="10" spans="2:24" ht="32.25" customHeight="1" x14ac:dyDescent="0.2">
      <c r="B10" s="263" t="s">
        <v>163</v>
      </c>
      <c r="C10" s="263"/>
      <c r="D10" s="263"/>
      <c r="E10" s="172" t="s">
        <v>164</v>
      </c>
      <c r="F10" s="172" t="s">
        <v>165</v>
      </c>
      <c r="G10" s="274" t="s">
        <v>166</v>
      </c>
      <c r="H10" s="274"/>
      <c r="I10" s="274"/>
      <c r="J10" s="274"/>
      <c r="K10" s="274"/>
      <c r="L10" s="274"/>
      <c r="M10" s="274"/>
      <c r="N10" s="274"/>
      <c r="O10" s="274"/>
      <c r="P10" s="274"/>
      <c r="Q10" s="286" t="s">
        <v>167</v>
      </c>
      <c r="R10" s="286"/>
      <c r="S10" s="286"/>
      <c r="T10" s="286"/>
      <c r="U10" s="286"/>
    </row>
    <row r="12" spans="2:24" ht="27.75" customHeight="1" x14ac:dyDescent="0.2">
      <c r="B12" s="3"/>
      <c r="C12" s="266" t="s">
        <v>15</v>
      </c>
      <c r="D12" s="266"/>
      <c r="U12" s="3"/>
      <c r="V12" s="51"/>
    </row>
    <row r="13" spans="2:24" ht="48.75" customHeight="1" x14ac:dyDescent="0.2">
      <c r="B13" s="155" t="s">
        <v>16</v>
      </c>
      <c r="C13" s="159" t="s">
        <v>168</v>
      </c>
      <c r="D13" s="160" t="s">
        <v>169</v>
      </c>
      <c r="E13" s="267" t="s">
        <v>170</v>
      </c>
      <c r="F13" s="268"/>
      <c r="G13" s="2" t="s">
        <v>22</v>
      </c>
      <c r="H13" s="2" t="s">
        <v>23</v>
      </c>
      <c r="I13" s="2" t="s">
        <v>24</v>
      </c>
      <c r="J13" s="2" t="s">
        <v>25</v>
      </c>
      <c r="K13" s="2" t="s">
        <v>26</v>
      </c>
      <c r="L13" s="2" t="s">
        <v>27</v>
      </c>
      <c r="M13" s="2" t="s">
        <v>28</v>
      </c>
      <c r="N13" s="2" t="s">
        <v>29</v>
      </c>
      <c r="O13" s="2" t="s">
        <v>30</v>
      </c>
      <c r="P13" s="2" t="s">
        <v>31</v>
      </c>
      <c r="Q13" s="2" t="s">
        <v>32</v>
      </c>
      <c r="R13" s="2" t="s">
        <v>33</v>
      </c>
      <c r="S13" s="2" t="s">
        <v>34</v>
      </c>
      <c r="T13" s="2" t="s">
        <v>35</v>
      </c>
      <c r="U13" s="202" t="s">
        <v>36</v>
      </c>
      <c r="V13" s="3"/>
    </row>
    <row r="14" spans="2:24" s="25" customFormat="1" ht="15.75" customHeight="1" x14ac:dyDescent="0.2">
      <c r="B14" s="272">
        <v>1</v>
      </c>
      <c r="C14" s="275" t="s">
        <v>171</v>
      </c>
      <c r="D14" s="252" t="s">
        <v>172</v>
      </c>
      <c r="E14" s="253" t="s">
        <v>173</v>
      </c>
      <c r="F14" s="253"/>
      <c r="G14" s="9"/>
      <c r="H14" s="28"/>
      <c r="I14" s="174">
        <v>30</v>
      </c>
      <c r="J14" s="28"/>
      <c r="K14" s="80"/>
      <c r="L14" s="28"/>
      <c r="M14" s="28"/>
      <c r="N14" s="28"/>
      <c r="O14" s="28"/>
      <c r="P14" s="28"/>
      <c r="Q14" s="28"/>
      <c r="R14" s="28"/>
      <c r="S14" s="10">
        <f xml:space="preserve"> COUNTA(G14:R14)</f>
        <v>1</v>
      </c>
      <c r="T14" s="198">
        <f t="shared" ref="T14:T15" si="0">IF(AND(S14&gt;=1),100%," " )</f>
        <v>1</v>
      </c>
      <c r="U14" s="276">
        <f>SUM(T14:T86)/COUNTA(E14:E85)</f>
        <v>1.0138888888888888</v>
      </c>
      <c r="X14" s="48"/>
    </row>
    <row r="15" spans="2:24" s="25" customFormat="1" ht="15.75" customHeight="1" x14ac:dyDescent="0.2">
      <c r="B15" s="272"/>
      <c r="C15" s="275"/>
      <c r="D15" s="252"/>
      <c r="E15" s="253" t="s">
        <v>174</v>
      </c>
      <c r="F15" s="253"/>
      <c r="G15" s="9"/>
      <c r="H15" s="28"/>
      <c r="I15" s="28"/>
      <c r="J15" s="28"/>
      <c r="K15" s="174">
        <v>24</v>
      </c>
      <c r="L15" s="28"/>
      <c r="M15" s="28"/>
      <c r="N15" s="28"/>
      <c r="O15" s="28"/>
      <c r="P15" s="28"/>
      <c r="Q15" s="28"/>
      <c r="R15" s="28"/>
      <c r="S15" s="10">
        <f t="shared" ref="S15:S36" si="1" xml:space="preserve"> COUNTA(G15:R15)</f>
        <v>1</v>
      </c>
      <c r="T15" s="198">
        <f t="shared" si="0"/>
        <v>1</v>
      </c>
      <c r="U15" s="276"/>
      <c r="X15" s="48"/>
    </row>
    <row r="16" spans="2:24" s="25" customFormat="1" ht="15.75" customHeight="1" x14ac:dyDescent="0.2">
      <c r="B16" s="272"/>
      <c r="C16" s="275"/>
      <c r="D16" s="252"/>
      <c r="E16" s="253" t="s">
        <v>175</v>
      </c>
      <c r="F16" s="253"/>
      <c r="G16" s="9"/>
      <c r="H16" s="28"/>
      <c r="I16" s="28"/>
      <c r="J16" s="28"/>
      <c r="K16" s="80"/>
      <c r="L16" s="28"/>
      <c r="M16" s="28"/>
      <c r="N16" s="28"/>
      <c r="O16" s="28"/>
      <c r="P16" s="180">
        <v>25</v>
      </c>
      <c r="Q16" s="28"/>
      <c r="R16" s="28"/>
      <c r="S16" s="10">
        <f t="shared" si="1"/>
        <v>1</v>
      </c>
      <c r="T16" s="198">
        <f>IF(AND(S16&gt;=1),100%," " )</f>
        <v>1</v>
      </c>
      <c r="U16" s="276"/>
      <c r="X16" s="48"/>
    </row>
    <row r="17" spans="2:24" s="25" customFormat="1" ht="15.75" customHeight="1" x14ac:dyDescent="0.2">
      <c r="B17" s="272"/>
      <c r="C17" s="275"/>
      <c r="D17" s="252"/>
      <c r="E17" s="253" t="s">
        <v>176</v>
      </c>
      <c r="F17" s="253"/>
      <c r="G17" s="9"/>
      <c r="H17" s="28"/>
      <c r="I17" s="28"/>
      <c r="J17" s="28"/>
      <c r="K17" s="80"/>
      <c r="L17" s="174">
        <v>26</v>
      </c>
      <c r="M17" s="28"/>
      <c r="N17" s="28"/>
      <c r="O17" s="28"/>
      <c r="P17" s="28"/>
      <c r="Q17" s="28"/>
      <c r="R17" s="28"/>
      <c r="S17" s="10">
        <f t="shared" si="1"/>
        <v>1</v>
      </c>
      <c r="T17" s="198">
        <f t="shared" ref="T17:T21" si="2">IF(AND(S17&gt;=1),100%," " )</f>
        <v>1</v>
      </c>
      <c r="U17" s="276"/>
      <c r="X17" s="48"/>
    </row>
    <row r="18" spans="2:24" s="25" customFormat="1" ht="15.75" customHeight="1" x14ac:dyDescent="0.2">
      <c r="B18" s="272"/>
      <c r="C18" s="275"/>
      <c r="D18" s="252"/>
      <c r="E18" s="253" t="s">
        <v>177</v>
      </c>
      <c r="F18" s="253"/>
      <c r="G18" s="9"/>
      <c r="H18" s="28"/>
      <c r="I18" s="28"/>
      <c r="J18" s="28"/>
      <c r="K18" s="80"/>
      <c r="L18" s="174">
        <v>26</v>
      </c>
      <c r="M18" s="28"/>
      <c r="N18" s="28"/>
      <c r="O18" s="28"/>
      <c r="P18" s="28"/>
      <c r="Q18" s="28"/>
      <c r="R18" s="28"/>
      <c r="S18" s="10">
        <f t="shared" si="1"/>
        <v>1</v>
      </c>
      <c r="T18" s="198">
        <f t="shared" si="2"/>
        <v>1</v>
      </c>
      <c r="U18" s="276"/>
      <c r="X18" s="48"/>
    </row>
    <row r="19" spans="2:24" s="25" customFormat="1" ht="15.75" customHeight="1" x14ac:dyDescent="0.2">
      <c r="B19" s="272"/>
      <c r="C19" s="275"/>
      <c r="D19" s="252"/>
      <c r="E19" s="253" t="s">
        <v>178</v>
      </c>
      <c r="F19" s="253"/>
      <c r="G19" s="9"/>
      <c r="H19" s="28"/>
      <c r="I19" s="28"/>
      <c r="J19" s="28"/>
      <c r="K19" s="80"/>
      <c r="L19" s="174">
        <v>26</v>
      </c>
      <c r="M19" s="28"/>
      <c r="N19" s="28"/>
      <c r="O19" s="28"/>
      <c r="P19" s="28"/>
      <c r="Q19" s="28"/>
      <c r="R19" s="28"/>
      <c r="S19" s="10">
        <f t="shared" si="1"/>
        <v>1</v>
      </c>
      <c r="T19" s="198">
        <f t="shared" si="2"/>
        <v>1</v>
      </c>
      <c r="U19" s="276"/>
      <c r="X19" s="48"/>
    </row>
    <row r="20" spans="2:24" s="25" customFormat="1" ht="31.5" customHeight="1" x14ac:dyDescent="0.2">
      <c r="B20" s="272"/>
      <c r="C20" s="275"/>
      <c r="D20" s="252"/>
      <c r="E20" s="253" t="s">
        <v>179</v>
      </c>
      <c r="F20" s="253"/>
      <c r="G20" s="9"/>
      <c r="H20" s="28"/>
      <c r="I20" s="28"/>
      <c r="J20" s="28"/>
      <c r="K20" s="80"/>
      <c r="L20" s="28"/>
      <c r="M20" s="28"/>
      <c r="N20" s="174">
        <v>8</v>
      </c>
      <c r="O20" s="28"/>
      <c r="P20" s="28"/>
      <c r="Q20" s="28"/>
      <c r="R20" s="28"/>
      <c r="S20" s="10">
        <f t="shared" si="1"/>
        <v>1</v>
      </c>
      <c r="T20" s="198">
        <f t="shared" si="2"/>
        <v>1</v>
      </c>
      <c r="U20" s="276"/>
      <c r="X20" s="48"/>
    </row>
    <row r="21" spans="2:24" s="25" customFormat="1" ht="15.75" customHeight="1" x14ac:dyDescent="0.2">
      <c r="B21" s="272"/>
      <c r="C21" s="275"/>
      <c r="D21" s="252"/>
      <c r="E21" s="253" t="s">
        <v>180</v>
      </c>
      <c r="F21" s="253"/>
      <c r="G21" s="9"/>
      <c r="H21" s="28"/>
      <c r="I21" s="28"/>
      <c r="J21" s="28"/>
      <c r="K21" s="80"/>
      <c r="L21" s="28"/>
      <c r="M21" s="28"/>
      <c r="N21" s="174">
        <v>8</v>
      </c>
      <c r="O21" s="9"/>
      <c r="P21" s="28"/>
      <c r="Q21" s="28"/>
      <c r="R21" s="28"/>
      <c r="S21" s="10">
        <f t="shared" si="1"/>
        <v>1</v>
      </c>
      <c r="T21" s="198">
        <f t="shared" si="2"/>
        <v>1</v>
      </c>
      <c r="U21" s="276"/>
      <c r="X21" s="48"/>
    </row>
    <row r="22" spans="2:24" s="25" customFormat="1" ht="15.75" customHeight="1" x14ac:dyDescent="0.2">
      <c r="B22" s="272"/>
      <c r="C22" s="275"/>
      <c r="D22" s="252"/>
      <c r="E22" s="253" t="s">
        <v>181</v>
      </c>
      <c r="F22" s="253"/>
      <c r="G22" s="9"/>
      <c r="H22" s="28"/>
      <c r="I22" s="28"/>
      <c r="J22" s="28"/>
      <c r="K22" s="80"/>
      <c r="L22" s="174">
        <v>30</v>
      </c>
      <c r="M22" s="28"/>
      <c r="N22" s="28"/>
      <c r="O22" s="28"/>
      <c r="P22" s="28"/>
      <c r="Q22" s="28"/>
      <c r="R22" s="28"/>
      <c r="S22" s="10">
        <f t="shared" si="1"/>
        <v>1</v>
      </c>
      <c r="T22" s="198">
        <f t="shared" ref="T22:T38" si="3">IF(AND(S22&gt;=1),100%," " )</f>
        <v>1</v>
      </c>
      <c r="U22" s="276"/>
      <c r="X22" s="48"/>
    </row>
    <row r="23" spans="2:24" s="25" customFormat="1" ht="15.75" customHeight="1" x14ac:dyDescent="0.2">
      <c r="B23" s="272"/>
      <c r="C23" s="275"/>
      <c r="D23" s="252"/>
      <c r="E23" s="253" t="s">
        <v>182</v>
      </c>
      <c r="F23" s="253"/>
      <c r="G23" s="9"/>
      <c r="H23" s="28"/>
      <c r="I23" s="28"/>
      <c r="J23" s="28"/>
      <c r="K23" s="80"/>
      <c r="L23" s="174">
        <v>30</v>
      </c>
      <c r="M23" s="28"/>
      <c r="N23" s="28"/>
      <c r="O23" s="28"/>
      <c r="P23" s="28"/>
      <c r="Q23" s="28"/>
      <c r="R23" s="28"/>
      <c r="S23" s="10">
        <f t="shared" si="1"/>
        <v>1</v>
      </c>
      <c r="T23" s="198">
        <f t="shared" si="3"/>
        <v>1</v>
      </c>
      <c r="U23" s="276"/>
      <c r="X23" s="48"/>
    </row>
    <row r="24" spans="2:24" s="25" customFormat="1" ht="15.75" customHeight="1" x14ac:dyDescent="0.2">
      <c r="B24" s="272"/>
      <c r="C24" s="275"/>
      <c r="D24" s="252" t="s">
        <v>183</v>
      </c>
      <c r="E24" s="253" t="s">
        <v>184</v>
      </c>
      <c r="F24" s="253"/>
      <c r="G24" s="28"/>
      <c r="H24" s="28"/>
      <c r="I24" s="28"/>
      <c r="J24" s="28"/>
      <c r="K24" s="80"/>
      <c r="L24" s="28"/>
      <c r="M24" s="28"/>
      <c r="N24" s="174">
        <v>16</v>
      </c>
      <c r="O24" s="28"/>
      <c r="P24" s="28"/>
      <c r="Q24" s="28"/>
      <c r="R24" s="28"/>
      <c r="S24" s="10">
        <f t="shared" si="1"/>
        <v>1</v>
      </c>
      <c r="T24" s="198">
        <f t="shared" si="3"/>
        <v>1</v>
      </c>
      <c r="U24" s="276"/>
      <c r="X24" s="48"/>
    </row>
    <row r="25" spans="2:24" s="25" customFormat="1" ht="37.5" customHeight="1" x14ac:dyDescent="0.2">
      <c r="B25" s="272"/>
      <c r="C25" s="275"/>
      <c r="D25" s="252"/>
      <c r="E25" s="253" t="s">
        <v>185</v>
      </c>
      <c r="F25" s="253" t="s">
        <v>186</v>
      </c>
      <c r="G25" s="28"/>
      <c r="H25" s="28"/>
      <c r="I25" s="28"/>
      <c r="J25" s="28"/>
      <c r="K25" s="80"/>
      <c r="L25" s="28"/>
      <c r="M25" s="28"/>
      <c r="N25" s="9"/>
      <c r="O25" s="174">
        <v>13</v>
      </c>
      <c r="P25" s="28"/>
      <c r="Q25" s="28"/>
      <c r="R25" s="28"/>
      <c r="S25" s="10">
        <f t="shared" si="1"/>
        <v>1</v>
      </c>
      <c r="T25" s="198">
        <f t="shared" ref="T25:T26" si="4">IF(AND(S25&gt;=1),100%," " )</f>
        <v>1</v>
      </c>
      <c r="U25" s="276"/>
      <c r="X25" s="48"/>
    </row>
    <row r="26" spans="2:24" s="25" customFormat="1" ht="15" customHeight="1" x14ac:dyDescent="0.2">
      <c r="B26" s="272"/>
      <c r="C26" s="275"/>
      <c r="D26" s="252"/>
      <c r="E26" s="253" t="s">
        <v>187</v>
      </c>
      <c r="F26" s="253" t="s">
        <v>187</v>
      </c>
      <c r="G26" s="28"/>
      <c r="H26" s="28"/>
      <c r="I26" s="28"/>
      <c r="J26" s="28"/>
      <c r="K26" s="80"/>
      <c r="L26" s="28"/>
      <c r="M26" s="28"/>
      <c r="N26" s="9"/>
      <c r="O26" s="28"/>
      <c r="P26" s="174">
        <v>18</v>
      </c>
      <c r="Q26" s="28"/>
      <c r="R26" s="28"/>
      <c r="S26" s="10">
        <f t="shared" si="1"/>
        <v>1</v>
      </c>
      <c r="T26" s="198">
        <f t="shared" si="4"/>
        <v>1</v>
      </c>
      <c r="U26" s="276"/>
      <c r="X26" s="48"/>
    </row>
    <row r="27" spans="2:24" s="25" customFormat="1" ht="15.75" customHeight="1" x14ac:dyDescent="0.2">
      <c r="B27" s="272"/>
      <c r="C27" s="275"/>
      <c r="D27" s="292" t="s">
        <v>188</v>
      </c>
      <c r="E27" s="253" t="s">
        <v>189</v>
      </c>
      <c r="F27" s="253"/>
      <c r="G27" s="28"/>
      <c r="H27" s="28"/>
      <c r="I27" s="28"/>
      <c r="J27" s="28"/>
      <c r="K27" s="10"/>
      <c r="L27" s="28"/>
      <c r="M27" s="28"/>
      <c r="N27" s="174">
        <v>2</v>
      </c>
      <c r="O27" s="28"/>
      <c r="P27" s="28"/>
      <c r="Q27" s="28"/>
      <c r="R27" s="28"/>
      <c r="S27" s="10">
        <f t="shared" si="1"/>
        <v>1</v>
      </c>
      <c r="T27" s="198">
        <f t="shared" si="3"/>
        <v>1</v>
      </c>
      <c r="U27" s="276"/>
      <c r="X27" s="48"/>
    </row>
    <row r="28" spans="2:24" s="25" customFormat="1" ht="15.75" customHeight="1" x14ac:dyDescent="0.2">
      <c r="B28" s="272"/>
      <c r="C28" s="275"/>
      <c r="D28" s="292"/>
      <c r="E28" s="253" t="s">
        <v>190</v>
      </c>
      <c r="F28" s="253"/>
      <c r="G28" s="9"/>
      <c r="H28" s="28"/>
      <c r="I28" s="28"/>
      <c r="J28" s="28"/>
      <c r="K28" s="10"/>
      <c r="L28" s="28"/>
      <c r="M28" s="28"/>
      <c r="N28" s="28"/>
      <c r="O28" s="28"/>
      <c r="P28" s="180">
        <v>23</v>
      </c>
      <c r="Q28" s="28"/>
      <c r="R28" s="28"/>
      <c r="S28" s="10">
        <f t="shared" si="1"/>
        <v>1</v>
      </c>
      <c r="T28" s="198">
        <f t="shared" si="3"/>
        <v>1</v>
      </c>
      <c r="U28" s="276"/>
      <c r="X28" s="48"/>
    </row>
    <row r="29" spans="2:24" s="25" customFormat="1" ht="15.75" customHeight="1" x14ac:dyDescent="0.2">
      <c r="B29" s="272"/>
      <c r="C29" s="275"/>
      <c r="D29" s="292"/>
      <c r="E29" s="253" t="s">
        <v>191</v>
      </c>
      <c r="F29" s="253"/>
      <c r="G29" s="28"/>
      <c r="H29" s="28"/>
      <c r="I29" s="28"/>
      <c r="J29" s="28"/>
      <c r="K29" s="80"/>
      <c r="L29" s="28"/>
      <c r="M29" s="28"/>
      <c r="N29" s="28"/>
      <c r="O29" s="28"/>
      <c r="P29" s="180">
        <v>23</v>
      </c>
      <c r="Q29" s="28"/>
      <c r="R29" s="28"/>
      <c r="S29" s="10">
        <f t="shared" si="1"/>
        <v>1</v>
      </c>
      <c r="T29" s="198">
        <f t="shared" si="3"/>
        <v>1</v>
      </c>
      <c r="U29" s="276"/>
      <c r="X29" s="48"/>
    </row>
    <row r="30" spans="2:24" s="25" customFormat="1" ht="15.75" customHeight="1" x14ac:dyDescent="0.2">
      <c r="B30" s="272"/>
      <c r="C30" s="275"/>
      <c r="D30" s="292"/>
      <c r="E30" s="253" t="s">
        <v>192</v>
      </c>
      <c r="F30" s="253"/>
      <c r="G30" s="28"/>
      <c r="H30" s="28"/>
      <c r="I30" s="28"/>
      <c r="J30" s="28"/>
      <c r="K30" s="80"/>
      <c r="L30" s="28"/>
      <c r="M30" s="28"/>
      <c r="N30" s="28"/>
      <c r="O30" s="28"/>
      <c r="P30" s="180">
        <v>23</v>
      </c>
      <c r="Q30" s="28"/>
      <c r="R30" s="28"/>
      <c r="S30" s="10">
        <f t="shared" si="1"/>
        <v>1</v>
      </c>
      <c r="T30" s="198">
        <f t="shared" si="3"/>
        <v>1</v>
      </c>
      <c r="U30" s="276"/>
      <c r="W30" s="47"/>
      <c r="X30" s="48"/>
    </row>
    <row r="31" spans="2:24" s="25" customFormat="1" ht="15.75" customHeight="1" x14ac:dyDescent="0.2">
      <c r="B31" s="272"/>
      <c r="C31" s="275"/>
      <c r="D31" s="292"/>
      <c r="E31" s="253" t="s">
        <v>193</v>
      </c>
      <c r="F31" s="253"/>
      <c r="G31" s="9"/>
      <c r="H31" s="9"/>
      <c r="I31" s="9"/>
      <c r="J31" s="9"/>
      <c r="K31" s="10"/>
      <c r="L31" s="9"/>
      <c r="M31" s="9"/>
      <c r="N31" s="9"/>
      <c r="O31" s="9"/>
      <c r="P31" s="180">
        <v>23</v>
      </c>
      <c r="Q31" s="9"/>
      <c r="R31" s="9"/>
      <c r="S31" s="10">
        <f t="shared" si="1"/>
        <v>1</v>
      </c>
      <c r="T31" s="198">
        <f t="shared" si="3"/>
        <v>1</v>
      </c>
      <c r="U31" s="276"/>
      <c r="X31" s="48"/>
    </row>
    <row r="32" spans="2:24" s="25" customFormat="1" ht="15.75" customHeight="1" x14ac:dyDescent="0.2">
      <c r="B32" s="272"/>
      <c r="C32" s="275"/>
      <c r="D32" s="292"/>
      <c r="E32" s="253" t="s">
        <v>194</v>
      </c>
      <c r="F32" s="253"/>
      <c r="G32" s="9"/>
      <c r="H32" s="9"/>
      <c r="I32" s="9"/>
      <c r="J32" s="9"/>
      <c r="K32" s="10"/>
      <c r="L32" s="9"/>
      <c r="M32" s="9"/>
      <c r="N32" s="9"/>
      <c r="O32" s="9"/>
      <c r="P32" s="180">
        <v>23</v>
      </c>
      <c r="Q32" s="9"/>
      <c r="R32" s="9"/>
      <c r="S32" s="10">
        <f t="shared" si="1"/>
        <v>1</v>
      </c>
      <c r="T32" s="198">
        <f t="shared" si="3"/>
        <v>1</v>
      </c>
      <c r="U32" s="276"/>
      <c r="X32" s="48"/>
    </row>
    <row r="33" spans="2:25" s="25" customFormat="1" ht="15.75" customHeight="1" x14ac:dyDescent="0.2">
      <c r="B33" s="272"/>
      <c r="C33" s="275"/>
      <c r="D33" s="292"/>
      <c r="E33" s="253" t="s">
        <v>195</v>
      </c>
      <c r="F33" s="253"/>
      <c r="G33" s="28"/>
      <c r="H33" s="28"/>
      <c r="I33" s="28"/>
      <c r="J33" s="28"/>
      <c r="K33" s="80"/>
      <c r="L33" s="28"/>
      <c r="M33" s="28"/>
      <c r="N33" s="28"/>
      <c r="O33" s="9"/>
      <c r="P33" s="9"/>
      <c r="Q33" s="174">
        <v>15</v>
      </c>
      <c r="R33" s="28"/>
      <c r="S33" s="10">
        <f t="shared" si="1"/>
        <v>1</v>
      </c>
      <c r="T33" s="198">
        <f t="shared" si="3"/>
        <v>1</v>
      </c>
      <c r="U33" s="276"/>
      <c r="X33" s="48"/>
      <c r="Y33" s="47"/>
    </row>
    <row r="34" spans="2:25" s="25" customFormat="1" ht="15.75" customHeight="1" x14ac:dyDescent="0.2">
      <c r="B34" s="272"/>
      <c r="C34" s="275"/>
      <c r="D34" s="292"/>
      <c r="E34" s="253" t="s">
        <v>196</v>
      </c>
      <c r="F34" s="253"/>
      <c r="G34" s="28"/>
      <c r="H34" s="28"/>
      <c r="I34" s="28"/>
      <c r="J34" s="28"/>
      <c r="K34" s="80"/>
      <c r="L34" s="28"/>
      <c r="M34" s="28"/>
      <c r="N34" s="28"/>
      <c r="O34" s="28"/>
      <c r="P34" s="180">
        <v>3</v>
      </c>
      <c r="Q34" s="28"/>
      <c r="R34" s="28"/>
      <c r="S34" s="10">
        <f t="shared" si="1"/>
        <v>1</v>
      </c>
      <c r="T34" s="198">
        <f t="shared" si="3"/>
        <v>1</v>
      </c>
      <c r="U34" s="276"/>
      <c r="X34" s="48"/>
    </row>
    <row r="35" spans="2:25" s="25" customFormat="1" ht="15.75" customHeight="1" x14ac:dyDescent="0.2">
      <c r="B35" s="272"/>
      <c r="C35" s="275"/>
      <c r="D35" s="292"/>
      <c r="E35" s="253" t="s">
        <v>197</v>
      </c>
      <c r="F35" s="253"/>
      <c r="G35" s="9"/>
      <c r="H35" s="28"/>
      <c r="I35" s="28"/>
      <c r="J35" s="28"/>
      <c r="K35" s="80"/>
      <c r="L35" s="28"/>
      <c r="M35" s="28"/>
      <c r="N35" s="9"/>
      <c r="O35" s="174">
        <v>28</v>
      </c>
      <c r="P35" s="28"/>
      <c r="Q35" s="28"/>
      <c r="R35" s="9"/>
      <c r="S35" s="10">
        <f t="shared" si="1"/>
        <v>1</v>
      </c>
      <c r="T35" s="198">
        <f t="shared" si="3"/>
        <v>1</v>
      </c>
      <c r="U35" s="276"/>
      <c r="X35" s="48"/>
    </row>
    <row r="36" spans="2:25" s="25" customFormat="1" ht="15.75" customHeight="1" x14ac:dyDescent="0.2">
      <c r="B36" s="247">
        <v>2</v>
      </c>
      <c r="C36" s="254" t="s">
        <v>198</v>
      </c>
      <c r="D36" s="262" t="s">
        <v>199</v>
      </c>
      <c r="E36" s="253" t="s">
        <v>200</v>
      </c>
      <c r="F36" s="253"/>
      <c r="G36" s="9"/>
      <c r="H36" s="28"/>
      <c r="I36" s="28"/>
      <c r="J36" s="28"/>
      <c r="K36" s="80"/>
      <c r="L36" s="28"/>
      <c r="M36" s="174">
        <v>19</v>
      </c>
      <c r="N36" s="28"/>
      <c r="O36" s="28"/>
      <c r="P36" s="28"/>
      <c r="Q36" s="28"/>
      <c r="R36" s="28"/>
      <c r="S36" s="10">
        <f t="shared" si="1"/>
        <v>1</v>
      </c>
      <c r="T36" s="198">
        <f t="shared" si="3"/>
        <v>1</v>
      </c>
      <c r="U36" s="276"/>
      <c r="X36" s="48"/>
    </row>
    <row r="37" spans="2:25" s="25" customFormat="1" ht="15.75" customHeight="1" x14ac:dyDescent="0.2">
      <c r="B37" s="245"/>
      <c r="C37" s="255"/>
      <c r="D37" s="252"/>
      <c r="E37" s="253" t="s">
        <v>201</v>
      </c>
      <c r="F37" s="253"/>
      <c r="G37" s="192"/>
      <c r="H37" s="192"/>
      <c r="I37" s="192"/>
      <c r="J37" s="192"/>
      <c r="K37" s="193"/>
      <c r="L37" s="192"/>
      <c r="M37" s="192"/>
      <c r="N37" s="192"/>
      <c r="O37" s="192"/>
      <c r="P37" s="192"/>
      <c r="Q37" s="192"/>
      <c r="R37" s="180">
        <v>15</v>
      </c>
      <c r="S37" s="188">
        <f t="shared" ref="S37:S38" si="5" xml:space="preserve"> COUNTA(G37:R37)</f>
        <v>1</v>
      </c>
      <c r="T37" s="199">
        <f t="shared" si="3"/>
        <v>1</v>
      </c>
      <c r="U37" s="276"/>
      <c r="X37" s="48"/>
    </row>
    <row r="38" spans="2:25" s="25" customFormat="1" ht="15.75" customHeight="1" x14ac:dyDescent="0.2">
      <c r="B38" s="245"/>
      <c r="C38" s="255"/>
      <c r="D38" s="252"/>
      <c r="E38" s="253" t="s">
        <v>202</v>
      </c>
      <c r="F38" s="253"/>
      <c r="G38" s="192"/>
      <c r="H38" s="192"/>
      <c r="I38" s="192"/>
      <c r="J38" s="192"/>
      <c r="K38" s="193"/>
      <c r="L38" s="192"/>
      <c r="M38" s="192"/>
      <c r="N38" s="192"/>
      <c r="O38" s="192"/>
      <c r="P38" s="192"/>
      <c r="Q38" s="192"/>
      <c r="R38" s="180">
        <v>15</v>
      </c>
      <c r="S38" s="188">
        <f t="shared" si="5"/>
        <v>1</v>
      </c>
      <c r="T38" s="199">
        <f t="shared" si="3"/>
        <v>1</v>
      </c>
      <c r="U38" s="276"/>
      <c r="X38" s="48"/>
    </row>
    <row r="39" spans="2:25" s="25" customFormat="1" ht="15.75" customHeight="1" x14ac:dyDescent="0.2">
      <c r="B39" s="245"/>
      <c r="C39" s="255"/>
      <c r="D39" s="279" t="s">
        <v>203</v>
      </c>
      <c r="E39" s="253" t="s">
        <v>204</v>
      </c>
      <c r="F39" s="253"/>
      <c r="G39" s="9"/>
      <c r="H39" s="28"/>
      <c r="I39" s="28"/>
      <c r="J39" s="28"/>
      <c r="K39" s="28"/>
      <c r="L39" s="28"/>
      <c r="M39" s="28"/>
      <c r="N39" s="174">
        <v>22</v>
      </c>
      <c r="O39" s="174">
        <v>26</v>
      </c>
      <c r="P39" s="28"/>
      <c r="Q39" s="28"/>
      <c r="R39" s="28"/>
      <c r="S39" s="10">
        <f t="shared" ref="S39:S85" si="6" xml:space="preserve"> COUNTA(G39:R39)</f>
        <v>2</v>
      </c>
      <c r="T39" s="198">
        <f t="shared" ref="T39:T67" si="7">IF(AND(S39&gt;=1),100%," " )</f>
        <v>1</v>
      </c>
      <c r="U39" s="276"/>
      <c r="X39" s="48"/>
    </row>
    <row r="40" spans="2:25" s="25" customFormat="1" ht="15.75" customHeight="1" x14ac:dyDescent="0.2">
      <c r="B40" s="245"/>
      <c r="C40" s="255"/>
      <c r="D40" s="280"/>
      <c r="E40" s="260" t="s">
        <v>205</v>
      </c>
      <c r="F40" s="261"/>
      <c r="G40" s="9"/>
      <c r="H40" s="174">
        <v>15</v>
      </c>
      <c r="I40" s="28"/>
      <c r="J40" s="28"/>
      <c r="K40" s="9"/>
      <c r="L40" s="28"/>
      <c r="M40" s="28"/>
      <c r="N40" s="28"/>
      <c r="O40" s="28"/>
      <c r="P40" s="28"/>
      <c r="Q40" s="28"/>
      <c r="R40" s="28"/>
      <c r="S40" s="10">
        <f t="shared" si="6"/>
        <v>1</v>
      </c>
      <c r="T40" s="198">
        <f t="shared" si="7"/>
        <v>1</v>
      </c>
      <c r="U40" s="276"/>
      <c r="X40" s="48"/>
    </row>
    <row r="41" spans="2:25" s="25" customFormat="1" ht="15.75" customHeight="1" x14ac:dyDescent="0.2">
      <c r="B41" s="245"/>
      <c r="C41" s="255"/>
      <c r="D41" s="280"/>
      <c r="E41" s="260" t="s">
        <v>206</v>
      </c>
      <c r="F41" s="261"/>
      <c r="G41" s="9"/>
      <c r="H41" s="28"/>
      <c r="I41" s="28"/>
      <c r="J41" s="28"/>
      <c r="K41" s="174">
        <v>3</v>
      </c>
      <c r="L41" s="28"/>
      <c r="M41" s="28"/>
      <c r="N41" s="28"/>
      <c r="O41" s="28"/>
      <c r="P41" s="28"/>
      <c r="Q41" s="28"/>
      <c r="R41" s="28"/>
      <c r="S41" s="10">
        <f t="shared" si="6"/>
        <v>1</v>
      </c>
      <c r="T41" s="198">
        <f t="shared" si="7"/>
        <v>1</v>
      </c>
      <c r="U41" s="276"/>
      <c r="X41" s="48"/>
    </row>
    <row r="42" spans="2:25" s="25" customFormat="1" ht="15.75" customHeight="1" x14ac:dyDescent="0.2">
      <c r="B42" s="245"/>
      <c r="C42" s="255"/>
      <c r="D42" s="280"/>
      <c r="E42" s="260" t="s">
        <v>207</v>
      </c>
      <c r="F42" s="261"/>
      <c r="G42" s="9"/>
      <c r="H42" s="28"/>
      <c r="I42" s="28"/>
      <c r="J42" s="28"/>
      <c r="K42" s="174">
        <v>9</v>
      </c>
      <c r="L42" s="28"/>
      <c r="M42" s="28"/>
      <c r="N42" s="28"/>
      <c r="O42" s="28"/>
      <c r="P42" s="28"/>
      <c r="Q42" s="28"/>
      <c r="R42" s="28"/>
      <c r="S42" s="10">
        <f t="shared" si="6"/>
        <v>1</v>
      </c>
      <c r="T42" s="198">
        <f t="shared" si="7"/>
        <v>1</v>
      </c>
      <c r="U42" s="276"/>
      <c r="X42" s="48"/>
    </row>
    <row r="43" spans="2:25" s="25" customFormat="1" ht="15.75" customHeight="1" x14ac:dyDescent="0.2">
      <c r="B43" s="245"/>
      <c r="C43" s="255"/>
      <c r="D43" s="280"/>
      <c r="E43" s="260" t="s">
        <v>208</v>
      </c>
      <c r="F43" s="261"/>
      <c r="G43" s="9"/>
      <c r="H43" s="28"/>
      <c r="I43" s="28"/>
      <c r="J43" s="28"/>
      <c r="K43" s="174">
        <v>11</v>
      </c>
      <c r="L43" s="28"/>
      <c r="M43" s="28"/>
      <c r="N43" s="28"/>
      <c r="O43" s="28"/>
      <c r="P43" s="28"/>
      <c r="Q43" s="28"/>
      <c r="R43" s="28"/>
      <c r="S43" s="10">
        <f t="shared" si="6"/>
        <v>1</v>
      </c>
      <c r="T43" s="198">
        <f t="shared" si="7"/>
        <v>1</v>
      </c>
      <c r="U43" s="276"/>
      <c r="X43" s="48"/>
    </row>
    <row r="44" spans="2:25" s="25" customFormat="1" ht="15.75" customHeight="1" x14ac:dyDescent="0.2">
      <c r="B44" s="245"/>
      <c r="C44" s="255"/>
      <c r="D44" s="280"/>
      <c r="E44" s="260" t="s">
        <v>209</v>
      </c>
      <c r="F44" s="261"/>
      <c r="G44" s="9"/>
      <c r="H44" s="28"/>
      <c r="I44" s="28"/>
      <c r="J44" s="28"/>
      <c r="K44" s="177"/>
      <c r="L44" s="174">
        <v>22</v>
      </c>
      <c r="M44" s="28"/>
      <c r="N44" s="28"/>
      <c r="O44" s="28"/>
      <c r="P44" s="28"/>
      <c r="Q44" s="28"/>
      <c r="R44" s="28"/>
      <c r="S44" s="10">
        <f t="shared" si="6"/>
        <v>1</v>
      </c>
      <c r="T44" s="198">
        <f t="shared" si="7"/>
        <v>1</v>
      </c>
      <c r="U44" s="276"/>
      <c r="X44" s="48"/>
    </row>
    <row r="45" spans="2:25" s="25" customFormat="1" ht="15.75" customHeight="1" x14ac:dyDescent="0.2">
      <c r="B45" s="245"/>
      <c r="C45" s="255"/>
      <c r="D45" s="280"/>
      <c r="E45" s="260" t="s">
        <v>210</v>
      </c>
      <c r="F45" s="261"/>
      <c r="G45" s="9"/>
      <c r="H45" s="28"/>
      <c r="I45" s="28"/>
      <c r="J45" s="28"/>
      <c r="K45" s="177"/>
      <c r="L45" s="174">
        <v>16</v>
      </c>
      <c r="M45" s="28"/>
      <c r="N45" s="28"/>
      <c r="O45" s="28"/>
      <c r="P45" s="28"/>
      <c r="Q45" s="28"/>
      <c r="R45" s="28"/>
      <c r="S45" s="10">
        <f t="shared" si="6"/>
        <v>1</v>
      </c>
      <c r="T45" s="198">
        <f t="shared" si="7"/>
        <v>1</v>
      </c>
      <c r="U45" s="276"/>
      <c r="X45" s="48"/>
    </row>
    <row r="46" spans="2:25" s="25" customFormat="1" ht="15.75" customHeight="1" x14ac:dyDescent="0.2">
      <c r="B46" s="245"/>
      <c r="C46" s="255"/>
      <c r="D46" s="280"/>
      <c r="E46" s="260" t="s">
        <v>211</v>
      </c>
      <c r="F46" s="261"/>
      <c r="G46" s="9"/>
      <c r="H46" s="28"/>
      <c r="I46" s="28"/>
      <c r="J46" s="28"/>
      <c r="K46" s="177"/>
      <c r="L46" s="174">
        <v>29</v>
      </c>
      <c r="M46" s="28"/>
      <c r="N46" s="28"/>
      <c r="O46" s="28"/>
      <c r="P46" s="28"/>
      <c r="Q46" s="28"/>
      <c r="R46" s="28"/>
      <c r="S46" s="10">
        <f t="shared" si="6"/>
        <v>1</v>
      </c>
      <c r="T46" s="198">
        <f t="shared" si="7"/>
        <v>1</v>
      </c>
      <c r="U46" s="276"/>
      <c r="X46" s="48"/>
    </row>
    <row r="47" spans="2:25" s="25" customFormat="1" ht="15.75" customHeight="1" x14ac:dyDescent="0.2">
      <c r="B47" s="245"/>
      <c r="C47" s="255"/>
      <c r="D47" s="280"/>
      <c r="E47" s="248" t="s">
        <v>212</v>
      </c>
      <c r="F47" s="249"/>
      <c r="G47" s="9"/>
      <c r="H47" s="28"/>
      <c r="I47" s="28"/>
      <c r="J47" s="28"/>
      <c r="K47" s="177"/>
      <c r="L47" s="174">
        <v>29</v>
      </c>
      <c r="M47" s="28"/>
      <c r="N47" s="28"/>
      <c r="O47" s="28"/>
      <c r="P47" s="174">
        <v>30</v>
      </c>
      <c r="Q47" s="28"/>
      <c r="R47" s="28"/>
      <c r="S47" s="10">
        <f xml:space="preserve"> COUNTA(G47:R47)</f>
        <v>2</v>
      </c>
      <c r="T47" s="198">
        <f t="shared" si="7"/>
        <v>1</v>
      </c>
      <c r="U47" s="276"/>
      <c r="X47" s="48"/>
    </row>
    <row r="48" spans="2:25" s="25" customFormat="1" ht="15.75" customHeight="1" x14ac:dyDescent="0.2">
      <c r="B48" s="245"/>
      <c r="C48" s="255"/>
      <c r="D48" s="280"/>
      <c r="E48" s="284" t="s">
        <v>213</v>
      </c>
      <c r="F48" s="285"/>
      <c r="G48" s="9"/>
      <c r="H48" s="28"/>
      <c r="I48" s="28"/>
      <c r="J48" s="28"/>
      <c r="K48" s="177"/>
      <c r="L48" s="174">
        <v>29</v>
      </c>
      <c r="M48" s="28"/>
      <c r="N48" s="28"/>
      <c r="O48" s="28"/>
      <c r="P48" s="28"/>
      <c r="Q48" s="28"/>
      <c r="R48" s="28"/>
      <c r="S48" s="10">
        <f t="shared" si="6"/>
        <v>1</v>
      </c>
      <c r="T48" s="198">
        <f t="shared" si="7"/>
        <v>1</v>
      </c>
      <c r="U48" s="276"/>
      <c r="X48" s="48"/>
    </row>
    <row r="49" spans="2:24" s="25" customFormat="1" ht="15.75" customHeight="1" x14ac:dyDescent="0.2">
      <c r="B49" s="245"/>
      <c r="C49" s="255"/>
      <c r="D49" s="280"/>
      <c r="E49" s="284" t="s">
        <v>214</v>
      </c>
      <c r="F49" s="285"/>
      <c r="G49" s="9"/>
      <c r="H49" s="28"/>
      <c r="I49" s="28"/>
      <c r="J49" s="28"/>
      <c r="K49" s="177"/>
      <c r="L49" s="9"/>
      <c r="M49" s="174">
        <v>17</v>
      </c>
      <c r="N49" s="28"/>
      <c r="O49" s="28"/>
      <c r="P49" s="28"/>
      <c r="Q49" s="28"/>
      <c r="R49" s="28"/>
      <c r="S49" s="10">
        <f t="shared" si="6"/>
        <v>1</v>
      </c>
      <c r="T49" s="198">
        <f t="shared" si="7"/>
        <v>1</v>
      </c>
      <c r="U49" s="276"/>
      <c r="X49" s="48"/>
    </row>
    <row r="50" spans="2:24" s="25" customFormat="1" ht="15.75" customHeight="1" x14ac:dyDescent="0.2">
      <c r="B50" s="245"/>
      <c r="C50" s="255"/>
      <c r="D50" s="280"/>
      <c r="E50" s="282" t="s">
        <v>215</v>
      </c>
      <c r="F50" s="283"/>
      <c r="G50" s="9"/>
      <c r="H50" s="28"/>
      <c r="I50" s="28"/>
      <c r="J50" s="28"/>
      <c r="K50" s="177"/>
      <c r="L50" s="9"/>
      <c r="M50" s="174">
        <v>17</v>
      </c>
      <c r="N50" s="28"/>
      <c r="O50" s="28"/>
      <c r="P50" s="28"/>
      <c r="Q50" s="28"/>
      <c r="R50" s="28"/>
      <c r="S50" s="10">
        <f t="shared" si="6"/>
        <v>1</v>
      </c>
      <c r="T50" s="198">
        <f t="shared" si="7"/>
        <v>1</v>
      </c>
      <c r="U50" s="276"/>
      <c r="X50" s="48"/>
    </row>
    <row r="51" spans="2:24" s="25" customFormat="1" ht="15.75" customHeight="1" x14ac:dyDescent="0.2">
      <c r="B51" s="245"/>
      <c r="C51" s="255"/>
      <c r="D51" s="280"/>
      <c r="E51" s="284" t="s">
        <v>216</v>
      </c>
      <c r="F51" s="285"/>
      <c r="G51" s="9"/>
      <c r="H51" s="28"/>
      <c r="I51" s="28"/>
      <c r="J51" s="28"/>
      <c r="K51" s="177"/>
      <c r="L51" s="9"/>
      <c r="M51" s="174">
        <v>17</v>
      </c>
      <c r="N51" s="28"/>
      <c r="O51" s="28"/>
      <c r="P51" s="28"/>
      <c r="Q51" s="28"/>
      <c r="R51" s="28"/>
      <c r="S51" s="10">
        <f t="shared" si="6"/>
        <v>1</v>
      </c>
      <c r="T51" s="198">
        <f t="shared" si="7"/>
        <v>1</v>
      </c>
      <c r="U51" s="276"/>
      <c r="X51" s="48"/>
    </row>
    <row r="52" spans="2:24" s="25" customFormat="1" ht="15.75" customHeight="1" x14ac:dyDescent="0.2">
      <c r="B52" s="245"/>
      <c r="C52" s="255"/>
      <c r="D52" s="281"/>
      <c r="E52" s="282" t="s">
        <v>217</v>
      </c>
      <c r="F52" s="283"/>
      <c r="G52" s="9"/>
      <c r="H52" s="28"/>
      <c r="I52" s="28"/>
      <c r="J52" s="28"/>
      <c r="K52" s="177"/>
      <c r="L52" s="174">
        <v>30</v>
      </c>
      <c r="M52" s="28"/>
      <c r="N52" s="28"/>
      <c r="O52" s="28"/>
      <c r="P52" s="28"/>
      <c r="Q52" s="28"/>
      <c r="R52" s="28"/>
      <c r="S52" s="10">
        <f t="shared" si="6"/>
        <v>1</v>
      </c>
      <c r="T52" s="198">
        <f t="shared" si="7"/>
        <v>1</v>
      </c>
      <c r="U52" s="276"/>
      <c r="X52" s="48"/>
    </row>
    <row r="53" spans="2:24" s="25" customFormat="1" ht="17.25" customHeight="1" x14ac:dyDescent="0.2">
      <c r="B53" s="245"/>
      <c r="C53" s="255"/>
      <c r="D53" s="175" t="s">
        <v>218</v>
      </c>
      <c r="E53" s="253" t="s">
        <v>219</v>
      </c>
      <c r="F53" s="253"/>
      <c r="G53" s="9"/>
      <c r="H53" s="174">
        <v>21</v>
      </c>
      <c r="I53" s="174">
        <v>22</v>
      </c>
      <c r="J53" s="174">
        <v>17</v>
      </c>
      <c r="K53" s="28"/>
      <c r="L53" s="28"/>
      <c r="M53" s="174">
        <v>25</v>
      </c>
      <c r="N53" s="28"/>
      <c r="O53" s="28"/>
      <c r="P53" s="28"/>
      <c r="Q53" s="174">
        <v>21</v>
      </c>
      <c r="R53" s="28"/>
      <c r="S53" s="10">
        <f t="shared" si="6"/>
        <v>5</v>
      </c>
      <c r="T53" s="198">
        <f t="shared" si="7"/>
        <v>1</v>
      </c>
      <c r="U53" s="276"/>
      <c r="X53" s="48"/>
    </row>
    <row r="54" spans="2:24" s="25" customFormat="1" ht="17.25" customHeight="1" x14ac:dyDescent="0.2">
      <c r="B54" s="245"/>
      <c r="C54" s="255"/>
      <c r="D54" s="176" t="s">
        <v>220</v>
      </c>
      <c r="E54" s="253" t="s">
        <v>221</v>
      </c>
      <c r="F54" s="253"/>
      <c r="G54" s="9"/>
      <c r="H54" s="28"/>
      <c r="I54" s="28"/>
      <c r="J54" s="28"/>
      <c r="K54" s="28"/>
      <c r="L54" s="28"/>
      <c r="M54" s="28"/>
      <c r="N54" s="174">
        <v>25</v>
      </c>
      <c r="O54" s="28"/>
      <c r="P54" s="28"/>
      <c r="Q54" s="9"/>
      <c r="R54" s="28"/>
      <c r="S54" s="10">
        <f t="shared" si="6"/>
        <v>1</v>
      </c>
      <c r="T54" s="198">
        <f t="shared" si="7"/>
        <v>1</v>
      </c>
      <c r="U54" s="276"/>
      <c r="X54" s="48"/>
    </row>
    <row r="55" spans="2:24" s="25" customFormat="1" ht="16.5" customHeight="1" x14ac:dyDescent="0.2">
      <c r="B55" s="161"/>
      <c r="C55" s="255"/>
      <c r="D55" s="197" t="s">
        <v>220</v>
      </c>
      <c r="E55" s="250" t="s">
        <v>222</v>
      </c>
      <c r="F55" s="251"/>
      <c r="G55" s="9"/>
      <c r="H55" s="28"/>
      <c r="I55" s="28"/>
      <c r="J55" s="28"/>
      <c r="K55" s="28"/>
      <c r="L55" s="28"/>
      <c r="M55" s="28"/>
      <c r="N55" s="28"/>
      <c r="O55" s="28"/>
      <c r="P55" s="28"/>
      <c r="Q55" s="9"/>
      <c r="R55" s="174">
        <v>11</v>
      </c>
      <c r="S55" s="10">
        <f t="shared" si="6"/>
        <v>1</v>
      </c>
      <c r="T55" s="198">
        <f t="shared" si="7"/>
        <v>1</v>
      </c>
      <c r="U55" s="276"/>
      <c r="X55" s="48"/>
    </row>
    <row r="56" spans="2:24" s="25" customFormat="1" ht="16.5" customHeight="1" x14ac:dyDescent="0.2">
      <c r="B56" s="161"/>
      <c r="C56" s="255"/>
      <c r="D56" s="203" t="s">
        <v>220</v>
      </c>
      <c r="E56" s="260" t="s">
        <v>223</v>
      </c>
      <c r="F56" s="261"/>
      <c r="G56" s="9"/>
      <c r="H56" s="28"/>
      <c r="I56" s="28"/>
      <c r="J56" s="28"/>
      <c r="K56" s="28"/>
      <c r="L56" s="28"/>
      <c r="M56" s="28"/>
      <c r="N56" s="28"/>
      <c r="O56" s="28"/>
      <c r="P56" s="205"/>
      <c r="Q56" s="9"/>
      <c r="R56" s="174">
        <v>19</v>
      </c>
      <c r="S56" s="10">
        <f t="shared" si="6"/>
        <v>1</v>
      </c>
      <c r="T56" s="204">
        <f t="shared" si="7"/>
        <v>1</v>
      </c>
      <c r="U56" s="276"/>
      <c r="X56" s="48"/>
    </row>
    <row r="57" spans="2:24" s="25" customFormat="1" ht="16.5" customHeight="1" x14ac:dyDescent="0.2">
      <c r="B57" s="161"/>
      <c r="C57" s="255"/>
      <c r="D57" s="186" t="s">
        <v>220</v>
      </c>
      <c r="E57" s="250" t="s">
        <v>224</v>
      </c>
      <c r="F57" s="251"/>
      <c r="G57" s="181"/>
      <c r="H57" s="182"/>
      <c r="I57" s="182"/>
      <c r="J57" s="182"/>
      <c r="K57" s="182"/>
      <c r="L57" s="182"/>
      <c r="M57" s="182"/>
      <c r="N57" s="182"/>
      <c r="O57" s="182"/>
      <c r="P57" s="182"/>
      <c r="Q57" s="180">
        <v>21</v>
      </c>
      <c r="R57" s="28"/>
      <c r="S57" s="10">
        <f t="shared" si="6"/>
        <v>1</v>
      </c>
      <c r="T57" s="200">
        <f t="shared" si="7"/>
        <v>1</v>
      </c>
      <c r="U57" s="276"/>
      <c r="X57" s="48"/>
    </row>
    <row r="58" spans="2:24" s="25" customFormat="1" ht="16.5" customHeight="1" x14ac:dyDescent="0.2">
      <c r="B58" s="161"/>
      <c r="C58" s="255"/>
      <c r="D58" s="186" t="s">
        <v>220</v>
      </c>
      <c r="E58" s="250" t="s">
        <v>225</v>
      </c>
      <c r="F58" s="251"/>
      <c r="G58" s="181"/>
      <c r="H58" s="182"/>
      <c r="I58" s="182"/>
      <c r="J58" s="182"/>
      <c r="K58" s="182"/>
      <c r="L58" s="182"/>
      <c r="M58" s="182"/>
      <c r="N58" s="182"/>
      <c r="O58" s="182"/>
      <c r="P58" s="182"/>
      <c r="Q58" s="180">
        <v>21</v>
      </c>
      <c r="R58" s="28"/>
      <c r="S58" s="10">
        <f t="shared" si="6"/>
        <v>1</v>
      </c>
      <c r="T58" s="200">
        <f t="shared" si="7"/>
        <v>1</v>
      </c>
      <c r="U58" s="276"/>
      <c r="X58" s="48"/>
    </row>
    <row r="59" spans="2:24" s="25" customFormat="1" ht="16.5" customHeight="1" x14ac:dyDescent="0.2">
      <c r="B59" s="161"/>
      <c r="C59" s="255"/>
      <c r="D59" s="186" t="s">
        <v>220</v>
      </c>
      <c r="E59" s="250" t="s">
        <v>226</v>
      </c>
      <c r="F59" s="251"/>
      <c r="G59" s="181"/>
      <c r="H59" s="182"/>
      <c r="I59" s="182"/>
      <c r="J59" s="182"/>
      <c r="K59" s="182"/>
      <c r="L59" s="182"/>
      <c r="M59" s="182"/>
      <c r="N59" s="182"/>
      <c r="O59" s="182"/>
      <c r="P59" s="182"/>
      <c r="Q59" s="180">
        <v>21</v>
      </c>
      <c r="R59" s="28"/>
      <c r="S59" s="10">
        <f t="shared" si="6"/>
        <v>1</v>
      </c>
      <c r="T59" s="200">
        <f t="shared" si="7"/>
        <v>1</v>
      </c>
      <c r="U59" s="276"/>
      <c r="X59" s="48"/>
    </row>
    <row r="60" spans="2:24" s="25" customFormat="1" ht="16.5" customHeight="1" x14ac:dyDescent="0.2">
      <c r="B60" s="161"/>
      <c r="C60" s="255"/>
      <c r="D60" s="186" t="s">
        <v>220</v>
      </c>
      <c r="E60" s="250" t="s">
        <v>227</v>
      </c>
      <c r="F60" s="251"/>
      <c r="G60" s="181"/>
      <c r="H60" s="182"/>
      <c r="I60" s="182"/>
      <c r="J60" s="182"/>
      <c r="K60" s="182"/>
      <c r="L60" s="182"/>
      <c r="M60" s="182"/>
      <c r="N60" s="182"/>
      <c r="O60" s="182"/>
      <c r="P60" s="182"/>
      <c r="Q60" s="180">
        <v>21</v>
      </c>
      <c r="R60" s="28"/>
      <c r="S60" s="10">
        <f t="shared" si="6"/>
        <v>1</v>
      </c>
      <c r="T60" s="200">
        <f t="shared" si="7"/>
        <v>1</v>
      </c>
      <c r="U60" s="276"/>
      <c r="X60" s="48"/>
    </row>
    <row r="61" spans="2:24" s="25" customFormat="1" ht="16.5" customHeight="1" x14ac:dyDescent="0.2">
      <c r="B61" s="161"/>
      <c r="C61" s="255"/>
      <c r="D61" s="186" t="s">
        <v>220</v>
      </c>
      <c r="E61" s="250" t="s">
        <v>228</v>
      </c>
      <c r="F61" s="251"/>
      <c r="G61" s="181"/>
      <c r="H61" s="182"/>
      <c r="I61" s="182"/>
      <c r="J61" s="182"/>
      <c r="K61" s="182"/>
      <c r="L61" s="182"/>
      <c r="M61" s="182"/>
      <c r="N61" s="182"/>
      <c r="O61" s="182"/>
      <c r="P61" s="182"/>
      <c r="Q61" s="180">
        <v>21</v>
      </c>
      <c r="R61" s="28"/>
      <c r="S61" s="10">
        <f t="shared" si="6"/>
        <v>1</v>
      </c>
      <c r="T61" s="200">
        <f t="shared" si="7"/>
        <v>1</v>
      </c>
      <c r="U61" s="276"/>
      <c r="X61" s="48"/>
    </row>
    <row r="62" spans="2:24" s="25" customFormat="1" ht="16.5" customHeight="1" x14ac:dyDescent="0.2">
      <c r="B62" s="161"/>
      <c r="C62" s="255"/>
      <c r="D62" s="186" t="s">
        <v>220</v>
      </c>
      <c r="E62" s="250" t="s">
        <v>229</v>
      </c>
      <c r="F62" s="251"/>
      <c r="G62" s="181"/>
      <c r="H62" s="182"/>
      <c r="I62" s="182"/>
      <c r="J62" s="182"/>
      <c r="K62" s="182"/>
      <c r="L62" s="182"/>
      <c r="M62" s="182"/>
      <c r="N62" s="182"/>
      <c r="O62" s="182"/>
      <c r="P62" s="182"/>
      <c r="Q62" s="180">
        <v>21</v>
      </c>
      <c r="R62" s="28"/>
      <c r="S62" s="10">
        <f t="shared" si="6"/>
        <v>1</v>
      </c>
      <c r="T62" s="200">
        <f t="shared" si="7"/>
        <v>1</v>
      </c>
      <c r="U62" s="276"/>
      <c r="X62" s="48"/>
    </row>
    <row r="63" spans="2:24" s="25" customFormat="1" ht="16.5" customHeight="1" x14ac:dyDescent="0.2">
      <c r="B63" s="161"/>
      <c r="C63" s="255"/>
      <c r="D63" s="197" t="s">
        <v>220</v>
      </c>
      <c r="E63" s="250" t="s">
        <v>230</v>
      </c>
      <c r="F63" s="251"/>
      <c r="G63" s="181"/>
      <c r="H63" s="182"/>
      <c r="I63" s="182"/>
      <c r="J63" s="182"/>
      <c r="K63" s="182"/>
      <c r="L63" s="182"/>
      <c r="M63" s="182"/>
      <c r="N63" s="182"/>
      <c r="O63" s="181"/>
      <c r="P63" s="182"/>
      <c r="Q63" s="181"/>
      <c r="R63" s="180">
        <v>18</v>
      </c>
      <c r="S63" s="188">
        <f t="shared" si="6"/>
        <v>1</v>
      </c>
      <c r="T63" s="199">
        <f t="shared" si="7"/>
        <v>1</v>
      </c>
      <c r="U63" s="276"/>
      <c r="X63" s="48"/>
    </row>
    <row r="64" spans="2:24" s="25" customFormat="1" ht="16.5" customHeight="1" x14ac:dyDescent="0.2">
      <c r="B64" s="161"/>
      <c r="C64" s="255"/>
      <c r="D64" s="186" t="s">
        <v>220</v>
      </c>
      <c r="E64" s="250" t="s">
        <v>231</v>
      </c>
      <c r="F64" s="251"/>
      <c r="G64" s="181"/>
      <c r="H64" s="182"/>
      <c r="I64" s="182"/>
      <c r="J64" s="182"/>
      <c r="K64" s="182"/>
      <c r="L64" s="182"/>
      <c r="M64" s="182"/>
      <c r="N64" s="182"/>
      <c r="O64" s="182"/>
      <c r="P64" s="182"/>
      <c r="Q64" s="181"/>
      <c r="R64" s="180">
        <v>13</v>
      </c>
      <c r="S64" s="188">
        <f t="shared" si="6"/>
        <v>1</v>
      </c>
      <c r="T64" s="199">
        <f t="shared" si="7"/>
        <v>1</v>
      </c>
      <c r="U64" s="276"/>
      <c r="X64" s="48"/>
    </row>
    <row r="65" spans="2:24" s="195" customFormat="1" ht="16.5" customHeight="1" x14ac:dyDescent="0.2">
      <c r="B65" s="194"/>
      <c r="C65" s="255"/>
      <c r="D65" s="186" t="s">
        <v>220</v>
      </c>
      <c r="E65" s="250" t="s">
        <v>232</v>
      </c>
      <c r="F65" s="251"/>
      <c r="G65" s="181"/>
      <c r="H65" s="182"/>
      <c r="I65" s="182"/>
      <c r="J65" s="182"/>
      <c r="K65" s="182"/>
      <c r="L65" s="182"/>
      <c r="M65" s="182"/>
      <c r="N65" s="182"/>
      <c r="O65" s="182"/>
      <c r="P65" s="182"/>
      <c r="Q65" s="181"/>
      <c r="R65" s="180">
        <v>13</v>
      </c>
      <c r="S65" s="188">
        <f t="shared" si="6"/>
        <v>1</v>
      </c>
      <c r="T65" s="199">
        <f t="shared" si="7"/>
        <v>1</v>
      </c>
      <c r="U65" s="276"/>
      <c r="X65" s="196"/>
    </row>
    <row r="66" spans="2:24" s="195" customFormat="1" ht="16.5" customHeight="1" x14ac:dyDescent="0.2">
      <c r="B66" s="194"/>
      <c r="C66" s="255"/>
      <c r="D66" s="186" t="s">
        <v>220</v>
      </c>
      <c r="E66" s="250" t="s">
        <v>233</v>
      </c>
      <c r="F66" s="251"/>
      <c r="G66" s="181"/>
      <c r="H66" s="182"/>
      <c r="I66" s="182"/>
      <c r="J66" s="182"/>
      <c r="K66" s="182"/>
      <c r="L66" s="182"/>
      <c r="M66" s="182"/>
      <c r="N66" s="182"/>
      <c r="O66" s="182"/>
      <c r="P66" s="182"/>
      <c r="Q66" s="181"/>
      <c r="R66" s="180">
        <v>13</v>
      </c>
      <c r="S66" s="188">
        <f t="shared" si="6"/>
        <v>1</v>
      </c>
      <c r="T66" s="199">
        <f t="shared" si="7"/>
        <v>1</v>
      </c>
      <c r="U66" s="276"/>
      <c r="X66" s="196"/>
    </row>
    <row r="67" spans="2:24" s="25" customFormat="1" ht="16.5" customHeight="1" x14ac:dyDescent="0.2">
      <c r="B67" s="161"/>
      <c r="C67" s="255"/>
      <c r="D67" s="186" t="s">
        <v>220</v>
      </c>
      <c r="E67" s="250" t="s">
        <v>234</v>
      </c>
      <c r="F67" s="251"/>
      <c r="G67" s="178"/>
      <c r="H67" s="28"/>
      <c r="I67" s="28"/>
      <c r="J67" s="28"/>
      <c r="K67" s="28"/>
      <c r="L67" s="28"/>
      <c r="M67" s="28"/>
      <c r="N67" s="28"/>
      <c r="O67" s="28"/>
      <c r="P67" s="9"/>
      <c r="Q67" s="9"/>
      <c r="R67" s="174">
        <v>18</v>
      </c>
      <c r="S67" s="10">
        <f t="shared" si="6"/>
        <v>1</v>
      </c>
      <c r="T67" s="198">
        <f t="shared" si="7"/>
        <v>1</v>
      </c>
      <c r="U67" s="276"/>
      <c r="X67" s="48"/>
    </row>
    <row r="68" spans="2:24" s="25" customFormat="1" ht="16.5" customHeight="1" x14ac:dyDescent="0.2">
      <c r="B68" s="161"/>
      <c r="C68" s="255"/>
      <c r="D68" s="186" t="s">
        <v>220</v>
      </c>
      <c r="E68" s="250" t="s">
        <v>235</v>
      </c>
      <c r="F68" s="251"/>
      <c r="G68" s="9"/>
      <c r="H68" s="28"/>
      <c r="I68" s="28"/>
      <c r="J68" s="28"/>
      <c r="K68" s="28"/>
      <c r="L68" s="28"/>
      <c r="M68" s="28"/>
      <c r="N68" s="28"/>
      <c r="O68" s="174">
        <v>29</v>
      </c>
      <c r="P68" s="28"/>
      <c r="Q68" s="9"/>
      <c r="R68" s="28"/>
      <c r="S68" s="10">
        <f t="shared" ref="S68:S69" si="8" xml:space="preserve"> COUNTA(G68:R68)</f>
        <v>1</v>
      </c>
      <c r="T68" s="198">
        <f>IF(AND(S68&gt;=1),100%," " )</f>
        <v>1</v>
      </c>
      <c r="U68" s="276"/>
      <c r="X68" s="48"/>
    </row>
    <row r="69" spans="2:24" s="25" customFormat="1" ht="16.5" customHeight="1" x14ac:dyDescent="0.2">
      <c r="B69" s="161"/>
      <c r="C69" s="255"/>
      <c r="D69" s="186" t="s">
        <v>220</v>
      </c>
      <c r="E69" s="289" t="s">
        <v>236</v>
      </c>
      <c r="F69" s="290"/>
      <c r="G69" s="9"/>
      <c r="H69" s="28"/>
      <c r="I69" s="28"/>
      <c r="J69" s="28"/>
      <c r="K69" s="28"/>
      <c r="L69" s="28"/>
      <c r="M69" s="28"/>
      <c r="N69" s="28"/>
      <c r="O69" s="28"/>
      <c r="P69" s="28"/>
      <c r="Q69" s="174">
        <v>21</v>
      </c>
      <c r="R69" s="28"/>
      <c r="S69" s="10">
        <f t="shared" si="8"/>
        <v>1</v>
      </c>
      <c r="T69" s="198">
        <f t="shared" ref="T69" si="9">IF(AND(S69&gt;=1),100%," " )</f>
        <v>1</v>
      </c>
      <c r="U69" s="276"/>
      <c r="X69" s="48"/>
    </row>
    <row r="70" spans="2:24" s="25" customFormat="1" ht="16.5" customHeight="1" x14ac:dyDescent="0.2">
      <c r="B70" s="161"/>
      <c r="C70" s="255"/>
      <c r="D70" s="186" t="s">
        <v>220</v>
      </c>
      <c r="E70" s="250" t="s">
        <v>237</v>
      </c>
      <c r="F70" s="251"/>
      <c r="G70" s="181"/>
      <c r="H70" s="182"/>
      <c r="I70" s="182"/>
      <c r="J70" s="182"/>
      <c r="K70" s="180">
        <v>24</v>
      </c>
      <c r="L70" s="28"/>
      <c r="M70" s="28"/>
      <c r="N70" s="28"/>
      <c r="O70" s="28"/>
      <c r="P70" s="28"/>
      <c r="Q70" s="174">
        <v>21</v>
      </c>
      <c r="R70" s="28"/>
      <c r="S70" s="10">
        <f t="shared" si="6"/>
        <v>2</v>
      </c>
      <c r="T70" s="198">
        <f t="shared" ref="T70:T77" si="10">IF(AND(S70&gt;=1),100%," " )</f>
        <v>1</v>
      </c>
      <c r="U70" s="276"/>
      <c r="X70" s="48"/>
    </row>
    <row r="71" spans="2:24" s="25" customFormat="1" ht="15.75" customHeight="1" x14ac:dyDescent="0.2">
      <c r="B71" s="245"/>
      <c r="C71" s="255"/>
      <c r="D71" s="257" t="s">
        <v>238</v>
      </c>
      <c r="E71" s="260" t="s">
        <v>239</v>
      </c>
      <c r="F71" s="261"/>
      <c r="G71" s="9"/>
      <c r="H71" s="28"/>
      <c r="I71" s="28"/>
      <c r="J71" s="28"/>
      <c r="K71" s="28"/>
      <c r="L71" s="9"/>
      <c r="M71" s="28"/>
      <c r="N71" s="28"/>
      <c r="O71" s="9"/>
      <c r="P71" s="9"/>
      <c r="Q71" s="174">
        <v>29</v>
      </c>
      <c r="R71" s="28"/>
      <c r="S71" s="10">
        <f t="shared" si="6"/>
        <v>1</v>
      </c>
      <c r="T71" s="201">
        <f>IF(AND(S71&gt;=1),100%," " )</f>
        <v>1</v>
      </c>
      <c r="U71" s="276"/>
      <c r="X71" s="48"/>
    </row>
    <row r="72" spans="2:24" s="25" customFormat="1" ht="15.75" customHeight="1" x14ac:dyDescent="0.2">
      <c r="B72" s="245"/>
      <c r="C72" s="255"/>
      <c r="D72" s="258"/>
      <c r="E72" s="250" t="s">
        <v>240</v>
      </c>
      <c r="F72" s="251"/>
      <c r="G72" s="181"/>
      <c r="H72" s="182"/>
      <c r="I72" s="182"/>
      <c r="J72" s="182"/>
      <c r="K72" s="182"/>
      <c r="L72" s="181"/>
      <c r="M72" s="182"/>
      <c r="N72" s="182"/>
      <c r="O72" s="182"/>
      <c r="P72" s="181"/>
      <c r="Q72" s="182"/>
      <c r="R72" s="180">
        <v>13</v>
      </c>
      <c r="S72" s="10">
        <f t="shared" si="6"/>
        <v>1</v>
      </c>
      <c r="T72" s="198">
        <f t="shared" si="10"/>
        <v>1</v>
      </c>
      <c r="U72" s="276"/>
      <c r="X72" s="48"/>
    </row>
    <row r="73" spans="2:24" s="25" customFormat="1" ht="15.75" customHeight="1" x14ac:dyDescent="0.2">
      <c r="B73" s="245"/>
      <c r="C73" s="255"/>
      <c r="D73" s="258"/>
      <c r="E73" s="289" t="s">
        <v>241</v>
      </c>
      <c r="F73" s="290"/>
      <c r="G73" s="9"/>
      <c r="H73" s="28"/>
      <c r="I73" s="28"/>
      <c r="J73" s="28"/>
      <c r="K73" s="28"/>
      <c r="L73" s="9"/>
      <c r="M73" s="28"/>
      <c r="N73" s="28"/>
      <c r="O73" s="28"/>
      <c r="P73" s="9"/>
      <c r="Q73" s="174">
        <v>17</v>
      </c>
      <c r="R73" s="28"/>
      <c r="S73" s="10">
        <f xml:space="preserve"> COUNTA(G73:R73)</f>
        <v>1</v>
      </c>
      <c r="T73" s="198">
        <f t="shared" si="10"/>
        <v>1</v>
      </c>
      <c r="U73" s="276"/>
      <c r="X73" s="48"/>
    </row>
    <row r="74" spans="2:24" s="25" customFormat="1" ht="16.5" customHeight="1" x14ac:dyDescent="0.2">
      <c r="B74" s="245"/>
      <c r="C74" s="255"/>
      <c r="D74" s="258"/>
      <c r="E74" s="250" t="s">
        <v>242</v>
      </c>
      <c r="F74" s="251"/>
      <c r="G74" s="181"/>
      <c r="H74" s="182"/>
      <c r="I74" s="182"/>
      <c r="J74" s="182"/>
      <c r="K74" s="28"/>
      <c r="L74" s="9"/>
      <c r="M74" s="28"/>
      <c r="N74" s="28" t="s">
        <v>243</v>
      </c>
      <c r="O74" s="28"/>
      <c r="P74" s="9"/>
      <c r="Q74" s="28"/>
      <c r="R74" s="174">
        <v>13</v>
      </c>
      <c r="S74" s="10">
        <f t="shared" ref="S74:S76" si="11" xml:space="preserve"> COUNTA(G74:R74)</f>
        <v>2</v>
      </c>
      <c r="T74" s="198">
        <f t="shared" si="10"/>
        <v>1</v>
      </c>
      <c r="U74" s="276"/>
      <c r="X74" s="48"/>
    </row>
    <row r="75" spans="2:24" s="25" customFormat="1" ht="15.75" customHeight="1" x14ac:dyDescent="0.2">
      <c r="B75" s="245"/>
      <c r="C75" s="255"/>
      <c r="D75" s="258"/>
      <c r="E75" s="250" t="s">
        <v>244</v>
      </c>
      <c r="F75" s="251"/>
      <c r="G75" s="9"/>
      <c r="H75" s="28"/>
      <c r="I75" s="28"/>
      <c r="J75" s="28"/>
      <c r="K75" s="28"/>
      <c r="L75" s="9"/>
      <c r="M75" s="28"/>
      <c r="N75" s="28"/>
      <c r="O75" s="28"/>
      <c r="P75" s="9"/>
      <c r="Q75" s="28"/>
      <c r="R75" s="174">
        <v>6</v>
      </c>
      <c r="S75" s="10">
        <f t="shared" si="11"/>
        <v>1</v>
      </c>
      <c r="T75" s="198">
        <f t="shared" si="10"/>
        <v>1</v>
      </c>
      <c r="U75" s="276"/>
      <c r="X75" s="48"/>
    </row>
    <row r="76" spans="2:24" s="25" customFormat="1" ht="15.75" customHeight="1" x14ac:dyDescent="0.2">
      <c r="B76" s="245"/>
      <c r="C76" s="255"/>
      <c r="D76" s="258"/>
      <c r="E76" s="250" t="s">
        <v>245</v>
      </c>
      <c r="F76" s="251"/>
      <c r="G76" s="9"/>
      <c r="H76" s="28"/>
      <c r="I76" s="28"/>
      <c r="J76" s="28"/>
      <c r="K76" s="28"/>
      <c r="L76" s="9"/>
      <c r="M76" s="28"/>
      <c r="N76" s="28"/>
      <c r="O76" s="28"/>
      <c r="P76" s="9"/>
      <c r="Q76" s="28"/>
      <c r="R76" s="174">
        <v>13</v>
      </c>
      <c r="S76" s="10">
        <f t="shared" si="11"/>
        <v>1</v>
      </c>
      <c r="T76" s="198">
        <f t="shared" si="10"/>
        <v>1</v>
      </c>
      <c r="U76" s="276"/>
      <c r="X76" s="48"/>
    </row>
    <row r="77" spans="2:24" s="25" customFormat="1" ht="15.75" x14ac:dyDescent="0.2">
      <c r="B77" s="246"/>
      <c r="C77" s="256"/>
      <c r="D77" s="259"/>
      <c r="E77" s="253" t="s">
        <v>246</v>
      </c>
      <c r="F77" s="253"/>
      <c r="G77" s="28"/>
      <c r="H77" s="28"/>
      <c r="I77" s="28"/>
      <c r="J77" s="28"/>
      <c r="K77" s="28"/>
      <c r="L77" s="80"/>
      <c r="M77" s="10"/>
      <c r="N77" s="28"/>
      <c r="O77" s="9"/>
      <c r="P77" s="28"/>
      <c r="Q77" s="174">
        <v>9</v>
      </c>
      <c r="R77" s="28"/>
      <c r="S77" s="10">
        <f xml:space="preserve"> COUNTA(G77:R77)</f>
        <v>1</v>
      </c>
      <c r="T77" s="198">
        <f t="shared" si="10"/>
        <v>1</v>
      </c>
      <c r="U77" s="276"/>
      <c r="X77" s="48"/>
    </row>
    <row r="78" spans="2:24" s="25" customFormat="1" ht="15.75" x14ac:dyDescent="0.2">
      <c r="B78" s="247">
        <v>3</v>
      </c>
      <c r="C78" s="254" t="s">
        <v>247</v>
      </c>
      <c r="D78" s="28" t="s">
        <v>248</v>
      </c>
      <c r="E78" s="253" t="s">
        <v>249</v>
      </c>
      <c r="F78" s="253"/>
      <c r="G78" s="174">
        <v>30</v>
      </c>
      <c r="H78" s="28"/>
      <c r="I78" s="174">
        <v>17</v>
      </c>
      <c r="J78" s="28"/>
      <c r="K78" s="28"/>
      <c r="L78" s="80"/>
      <c r="M78" s="10"/>
      <c r="N78" s="174">
        <v>29</v>
      </c>
      <c r="O78" s="28"/>
      <c r="P78" s="28"/>
      <c r="Q78" s="28"/>
      <c r="R78" s="28"/>
      <c r="S78" s="10">
        <f xml:space="preserve"> COUNTA(G78:R78)</f>
        <v>3</v>
      </c>
      <c r="T78" s="198">
        <f>IF(AND(S78&gt;=1),100%," " )</f>
        <v>1</v>
      </c>
      <c r="U78" s="276"/>
      <c r="X78" s="48"/>
    </row>
    <row r="79" spans="2:24" s="25" customFormat="1" ht="15.75" x14ac:dyDescent="0.2">
      <c r="B79" s="245"/>
      <c r="C79" s="255"/>
      <c r="D79" s="257" t="s">
        <v>220</v>
      </c>
      <c r="E79" s="250" t="s">
        <v>250</v>
      </c>
      <c r="F79" s="251"/>
      <c r="G79" s="179"/>
      <c r="H79" s="179"/>
      <c r="I79" s="179"/>
      <c r="J79" s="28"/>
      <c r="K79" s="28"/>
      <c r="L79" s="80"/>
      <c r="M79" s="10"/>
      <c r="N79" s="28"/>
      <c r="O79" s="9"/>
      <c r="P79" s="174">
        <v>30</v>
      </c>
      <c r="Q79" s="28"/>
      <c r="R79" s="28"/>
      <c r="S79" s="10">
        <f xml:space="preserve"> COUNTA(G79:R79)</f>
        <v>1</v>
      </c>
      <c r="T79" s="198">
        <f>IF(AND(S79&gt;=1),100%," " )</f>
        <v>1</v>
      </c>
      <c r="U79" s="276"/>
      <c r="X79" s="48"/>
    </row>
    <row r="80" spans="2:24" s="25" customFormat="1" ht="15.75" customHeight="1" x14ac:dyDescent="0.2">
      <c r="B80" s="245"/>
      <c r="C80" s="255"/>
      <c r="D80" s="258"/>
      <c r="E80" s="250" t="s">
        <v>251</v>
      </c>
      <c r="F80" s="251"/>
      <c r="G80" s="179"/>
      <c r="H80" s="179"/>
      <c r="I80" s="179"/>
      <c r="J80" s="28"/>
      <c r="K80" s="28"/>
      <c r="L80" s="80"/>
      <c r="M80" s="10"/>
      <c r="N80" s="180">
        <v>9</v>
      </c>
      <c r="O80" s="28"/>
      <c r="P80" s="28"/>
      <c r="Q80" s="28"/>
      <c r="R80" s="28"/>
      <c r="S80" s="10">
        <f t="shared" si="6"/>
        <v>1</v>
      </c>
      <c r="T80" s="198">
        <f>IF(AND(S80&gt;=1),100%," " )</f>
        <v>1</v>
      </c>
      <c r="U80" s="276"/>
      <c r="X80" s="48"/>
    </row>
    <row r="81" spans="2:24" s="25" customFormat="1" ht="15.75" customHeight="1" x14ac:dyDescent="0.2">
      <c r="B81" s="245"/>
      <c r="C81" s="255"/>
      <c r="D81" s="258"/>
      <c r="E81" s="250" t="s">
        <v>252</v>
      </c>
      <c r="F81" s="251"/>
      <c r="G81" s="179"/>
      <c r="H81" s="179"/>
      <c r="I81" s="179"/>
      <c r="J81" s="28"/>
      <c r="K81" s="28"/>
      <c r="L81" s="80"/>
      <c r="M81" s="10"/>
      <c r="N81" s="28"/>
      <c r="O81" s="9"/>
      <c r="P81" s="28"/>
      <c r="Q81" s="174">
        <v>21</v>
      </c>
      <c r="R81" s="28"/>
      <c r="S81" s="10">
        <f t="shared" si="6"/>
        <v>1</v>
      </c>
      <c r="T81" s="199">
        <f t="shared" ref="T81:T82" si="12">IF(AND(S81&gt;=1),100%," " )</f>
        <v>1</v>
      </c>
      <c r="U81" s="276"/>
      <c r="X81" s="48"/>
    </row>
    <row r="82" spans="2:24" s="25" customFormat="1" ht="15.75" customHeight="1" x14ac:dyDescent="0.2">
      <c r="B82" s="245"/>
      <c r="C82" s="255"/>
      <c r="D82" s="258"/>
      <c r="E82" s="250" t="s">
        <v>253</v>
      </c>
      <c r="F82" s="251"/>
      <c r="G82" s="181"/>
      <c r="H82" s="181"/>
      <c r="I82" s="181"/>
      <c r="J82" s="182"/>
      <c r="K82" s="182"/>
      <c r="L82" s="187"/>
      <c r="M82" s="188"/>
      <c r="N82" s="182"/>
      <c r="O82" s="181"/>
      <c r="P82" s="182"/>
      <c r="Q82" s="180">
        <v>2</v>
      </c>
      <c r="R82" s="28"/>
      <c r="S82" s="10">
        <f xml:space="preserve"> COUNTA(G82:R82)</f>
        <v>1</v>
      </c>
      <c r="T82" s="198">
        <f t="shared" si="12"/>
        <v>1</v>
      </c>
      <c r="U82" s="276"/>
      <c r="X82" s="48"/>
    </row>
    <row r="83" spans="2:24" s="25" customFormat="1" ht="15.75" customHeight="1" x14ac:dyDescent="0.2">
      <c r="B83" s="245"/>
      <c r="C83" s="255"/>
      <c r="D83" s="258"/>
      <c r="E83" s="250" t="s">
        <v>254</v>
      </c>
      <c r="F83" s="251"/>
      <c r="G83" s="181"/>
      <c r="H83" s="181"/>
      <c r="I83" s="181"/>
      <c r="J83" s="182"/>
      <c r="K83" s="182"/>
      <c r="L83" s="187"/>
      <c r="M83" s="188"/>
      <c r="N83" s="181"/>
      <c r="O83" s="180">
        <v>19</v>
      </c>
      <c r="P83" s="182"/>
      <c r="Q83" s="182"/>
      <c r="R83" s="28"/>
      <c r="S83" s="10">
        <f t="shared" si="6"/>
        <v>1</v>
      </c>
      <c r="T83" s="198">
        <f t="shared" ref="T83:T85" si="13">IF(AND(S83&gt;=1),100%," " )</f>
        <v>1</v>
      </c>
      <c r="U83" s="276"/>
      <c r="X83" s="48"/>
    </row>
    <row r="84" spans="2:24" s="25" customFormat="1" ht="16.5" customHeight="1" x14ac:dyDescent="0.2">
      <c r="B84" s="245"/>
      <c r="C84" s="255"/>
      <c r="D84" s="258"/>
      <c r="E84" s="250" t="s">
        <v>255</v>
      </c>
      <c r="F84" s="251"/>
      <c r="G84" s="179"/>
      <c r="H84" s="179"/>
      <c r="I84" s="179"/>
      <c r="J84" s="28"/>
      <c r="K84" s="28"/>
      <c r="L84" s="80"/>
      <c r="M84" s="10"/>
      <c r="N84" s="28"/>
      <c r="O84" s="28"/>
      <c r="P84" s="9"/>
      <c r="Q84" s="28"/>
      <c r="R84" s="174">
        <v>18</v>
      </c>
      <c r="S84" s="10">
        <f t="shared" si="6"/>
        <v>1</v>
      </c>
      <c r="T84" s="198">
        <f t="shared" si="13"/>
        <v>1</v>
      </c>
      <c r="U84" s="276"/>
      <c r="X84" s="48"/>
    </row>
    <row r="85" spans="2:24" s="25" customFormat="1" ht="15.75" customHeight="1" x14ac:dyDescent="0.2">
      <c r="B85" s="246"/>
      <c r="C85" s="256"/>
      <c r="D85" s="259"/>
      <c r="E85" s="291" t="s">
        <v>256</v>
      </c>
      <c r="F85" s="291"/>
      <c r="G85" s="28"/>
      <c r="H85" s="174">
        <v>7</v>
      </c>
      <c r="I85" s="28"/>
      <c r="J85" s="28"/>
      <c r="K85" s="28"/>
      <c r="L85" s="80"/>
      <c r="M85" s="80"/>
      <c r="N85" s="28"/>
      <c r="O85" s="9"/>
      <c r="P85" s="28"/>
      <c r="Q85" s="28"/>
      <c r="R85" s="28"/>
      <c r="S85" s="10">
        <f t="shared" si="6"/>
        <v>1</v>
      </c>
      <c r="T85" s="198">
        <f t="shared" si="13"/>
        <v>1</v>
      </c>
      <c r="U85" s="276"/>
      <c r="X85" s="48"/>
    </row>
    <row r="86" spans="2:24" s="25" customFormat="1" ht="67.5" customHeight="1" x14ac:dyDescent="0.2">
      <c r="B86" s="190">
        <v>4</v>
      </c>
      <c r="C86" s="191" t="s">
        <v>257</v>
      </c>
      <c r="D86" s="189" t="s">
        <v>172</v>
      </c>
      <c r="E86" s="248" t="s">
        <v>258</v>
      </c>
      <c r="F86" s="249"/>
      <c r="G86" s="9"/>
      <c r="H86" s="9"/>
      <c r="I86" s="9"/>
      <c r="J86" s="9"/>
      <c r="K86" s="9"/>
      <c r="L86" s="10"/>
      <c r="M86" s="10"/>
      <c r="N86" s="9"/>
      <c r="O86" s="28"/>
      <c r="P86" s="28"/>
      <c r="Q86" s="174">
        <v>30</v>
      </c>
      <c r="R86" s="28"/>
      <c r="S86" s="10">
        <f xml:space="preserve"> COUNTA(G86:R86)</f>
        <v>1</v>
      </c>
      <c r="T86" s="198">
        <f>IF(AND(S86&gt;=1),100%," " )</f>
        <v>1</v>
      </c>
      <c r="U86" s="276"/>
      <c r="X86" s="48"/>
    </row>
    <row r="87" spans="2:24" s="25" customFormat="1" ht="23.25" customHeight="1" x14ac:dyDescent="0.2">
      <c r="B87" s="165"/>
      <c r="C87" s="166"/>
      <c r="D87" s="162"/>
      <c r="E87" s="167"/>
      <c r="F87" s="167"/>
      <c r="G87" s="163"/>
      <c r="H87" s="163"/>
      <c r="I87" s="163"/>
      <c r="J87" s="163"/>
      <c r="K87" s="163"/>
      <c r="L87" s="168"/>
      <c r="M87" s="168"/>
      <c r="N87" s="163"/>
      <c r="O87" s="163"/>
      <c r="P87" s="163"/>
      <c r="Q87" s="163"/>
      <c r="R87" s="163"/>
      <c r="S87" s="12"/>
      <c r="T87" s="169"/>
      <c r="U87" s="170"/>
      <c r="X87" s="48"/>
    </row>
    <row r="88" spans="2:24" s="25" customFormat="1" ht="23.25" customHeight="1" x14ac:dyDescent="0.2">
      <c r="B88" s="165"/>
      <c r="C88" s="166"/>
      <c r="D88" s="162"/>
      <c r="E88" s="167"/>
      <c r="F88" s="167"/>
      <c r="G88" s="163"/>
      <c r="H88" s="163"/>
      <c r="I88" s="163"/>
      <c r="J88" s="163"/>
      <c r="K88" s="163"/>
      <c r="L88" s="168"/>
      <c r="M88" s="168"/>
      <c r="N88" s="163"/>
      <c r="O88" s="163"/>
      <c r="P88" s="163"/>
      <c r="Q88" s="163"/>
      <c r="R88" s="163"/>
      <c r="S88" s="12"/>
      <c r="T88" s="169"/>
      <c r="U88" s="170"/>
      <c r="X88" s="48"/>
    </row>
    <row r="89" spans="2:24" ht="15" customHeight="1" x14ac:dyDescent="0.2">
      <c r="B89" s="3" t="s">
        <v>154</v>
      </c>
      <c r="C89" s="73"/>
      <c r="V89" s="55"/>
    </row>
    <row r="90" spans="2:24" ht="15" customHeight="1" x14ac:dyDescent="0.2">
      <c r="V90" s="55"/>
    </row>
    <row r="91" spans="2:24" ht="15" customHeight="1" x14ac:dyDescent="0.2"/>
    <row r="92" spans="2:24" s="20" customFormat="1" ht="15.75" customHeight="1" x14ac:dyDescent="0.2">
      <c r="B92" s="226" t="s">
        <v>155</v>
      </c>
      <c r="C92" s="226"/>
      <c r="D92" s="226"/>
      <c r="E92" s="226"/>
      <c r="F92" s="21"/>
      <c r="G92" s="69" t="s">
        <v>156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11"/>
      <c r="V92" s="56"/>
    </row>
    <row r="93" spans="2:24" ht="15" customHeight="1" x14ac:dyDescent="0.2">
      <c r="T93" s="12"/>
      <c r="U93" s="3"/>
    </row>
  </sheetData>
  <mergeCells count="110">
    <mergeCell ref="E53:F53"/>
    <mergeCell ref="E54:F54"/>
    <mergeCell ref="E27:F27"/>
    <mergeCell ref="E28:F28"/>
    <mergeCell ref="E61:F61"/>
    <mergeCell ref="E45:F45"/>
    <mergeCell ref="E51:F51"/>
    <mergeCell ref="E47:F47"/>
    <mergeCell ref="E85:F85"/>
    <mergeCell ref="C78:C85"/>
    <mergeCell ref="E79:F79"/>
    <mergeCell ref="E80:F80"/>
    <mergeCell ref="E81:F81"/>
    <mergeCell ref="E82:F82"/>
    <mergeCell ref="E83:F83"/>
    <mergeCell ref="D79:D85"/>
    <mergeCell ref="D27:D35"/>
    <mergeCell ref="E66:F66"/>
    <mergeCell ref="E67:F67"/>
    <mergeCell ref="E68:F68"/>
    <mergeCell ref="E69:F69"/>
    <mergeCell ref="E70:F70"/>
    <mergeCell ref="E29:F29"/>
    <mergeCell ref="E31:F31"/>
    <mergeCell ref="E56:F56"/>
    <mergeCell ref="E55:F55"/>
    <mergeCell ref="E57:F57"/>
    <mergeCell ref="E58:F58"/>
    <mergeCell ref="E59:F59"/>
    <mergeCell ref="E60:F60"/>
    <mergeCell ref="E46:F46"/>
    <mergeCell ref="E34:F34"/>
    <mergeCell ref="E62:F62"/>
    <mergeCell ref="E63:F63"/>
    <mergeCell ref="E64:F64"/>
    <mergeCell ref="E65:F65"/>
    <mergeCell ref="E72:F72"/>
    <mergeCell ref="E73:F73"/>
    <mergeCell ref="E84:F84"/>
    <mergeCell ref="E77:F77"/>
    <mergeCell ref="E78:F78"/>
    <mergeCell ref="C12:D12"/>
    <mergeCell ref="H7:U7"/>
    <mergeCell ref="E17:F17"/>
    <mergeCell ref="E40:F40"/>
    <mergeCell ref="E41:F41"/>
    <mergeCell ref="E42:F42"/>
    <mergeCell ref="E43:F43"/>
    <mergeCell ref="E44:F44"/>
    <mergeCell ref="F7:G7"/>
    <mergeCell ref="E38:F38"/>
    <mergeCell ref="D39:D52"/>
    <mergeCell ref="E52:F52"/>
    <mergeCell ref="E50:F50"/>
    <mergeCell ref="E49:F49"/>
    <mergeCell ref="H8:U8"/>
    <mergeCell ref="E9:U9"/>
    <mergeCell ref="Q10:U10"/>
    <mergeCell ref="F8:G8"/>
    <mergeCell ref="E48:F48"/>
    <mergeCell ref="E32:F32"/>
    <mergeCell ref="E36:F36"/>
    <mergeCell ref="B36:B54"/>
    <mergeCell ref="E37:F37"/>
    <mergeCell ref="B2:D4"/>
    <mergeCell ref="B10:D10"/>
    <mergeCell ref="B9:D9"/>
    <mergeCell ref="B8:D8"/>
    <mergeCell ref="B7:D7"/>
    <mergeCell ref="E4:U4"/>
    <mergeCell ref="E3:U3"/>
    <mergeCell ref="E2:U2"/>
    <mergeCell ref="E26:F26"/>
    <mergeCell ref="E13:F13"/>
    <mergeCell ref="E14:F14"/>
    <mergeCell ref="E15:F15"/>
    <mergeCell ref="E16:F16"/>
    <mergeCell ref="T6:U6"/>
    <mergeCell ref="H6:O6"/>
    <mergeCell ref="P6:S6"/>
    <mergeCell ref="B14:B35"/>
    <mergeCell ref="F6:G6"/>
    <mergeCell ref="G10:P10"/>
    <mergeCell ref="E33:F33"/>
    <mergeCell ref="C14:C35"/>
    <mergeCell ref="U14:U86"/>
    <mergeCell ref="B71:B77"/>
    <mergeCell ref="B78:B85"/>
    <mergeCell ref="E86:F86"/>
    <mergeCell ref="E76:F76"/>
    <mergeCell ref="E75:F75"/>
    <mergeCell ref="E74:F74"/>
    <mergeCell ref="B92:E92"/>
    <mergeCell ref="D14:D23"/>
    <mergeCell ref="E18:F18"/>
    <mergeCell ref="E19:F19"/>
    <mergeCell ref="E20:F20"/>
    <mergeCell ref="E21:F21"/>
    <mergeCell ref="E22:F22"/>
    <mergeCell ref="E23:F23"/>
    <mergeCell ref="E24:F24"/>
    <mergeCell ref="E25:F25"/>
    <mergeCell ref="C36:C77"/>
    <mergeCell ref="D71:D77"/>
    <mergeCell ref="D24:D26"/>
    <mergeCell ref="E35:F35"/>
    <mergeCell ref="E30:F30"/>
    <mergeCell ref="E71:F71"/>
    <mergeCell ref="D36:D38"/>
    <mergeCell ref="E39:F39"/>
  </mergeCells>
  <hyperlinks>
    <hyperlink ref="E10" location="'Auditorias Internas'!A1" display="AUDITORÍAS INTERNAS " xr:uid="{00000000-0004-0000-0100-000000000000}"/>
    <hyperlink ref="F10" location="'Informes de Ley '!A1" display="INFORMES DE LEY " xr:uid="{00000000-0004-0000-0100-000001000000}"/>
    <hyperlink ref="G10:P10" location="'Evaluación y Seguimiento'!A1" display="EVALUCAIÓN Y SEGUIMIENTO " xr:uid="{00000000-0004-0000-0100-000002000000}"/>
    <hyperlink ref="Q10:T10" location="'Otras actividades'!A1" display="OTRAS ACTIVIDADES " xr:uid="{00000000-0004-0000-0100-000003000000}"/>
  </hyperlinks>
  <pageMargins left="1.4960629921259843" right="0.31496062992125984" top="0.82677165354330717" bottom="0.35433070866141736" header="0.31496062992125984" footer="0.11811023622047245"/>
  <pageSetup paperSize="5" scale="51" orientation="landscape" horizontalDpi="4294967295" verticalDpi="4294967295" r:id="rId1"/>
  <headerFooter>
    <oddFooter>Página &amp;P</oddFooter>
  </headerFooter>
  <drawing r:id="rId2"/>
  <legacyDrawing r:id="rId3"/>
  <oleObjects>
    <mc:AlternateContent xmlns:mc="http://schemas.openxmlformats.org/markup-compatibility/2006">
      <mc:Choice Requires="x14">
        <oleObject progId="Visio.Drawing.11" shapeId="24607" r:id="rId4">
          <objectPr defaultSize="0" autoPict="0" r:id="rId5">
            <anchor moveWithCells="1">
              <from>
                <xdr:col>1</xdr:col>
                <xdr:colOff>142875</xdr:colOff>
                <xdr:row>1</xdr:row>
                <xdr:rowOff>57150</xdr:rowOff>
              </from>
              <to>
                <xdr:col>3</xdr:col>
                <xdr:colOff>1581150</xdr:colOff>
                <xdr:row>3</xdr:row>
                <xdr:rowOff>304800</xdr:rowOff>
              </to>
            </anchor>
          </objectPr>
        </oleObject>
      </mc:Choice>
      <mc:Fallback>
        <oleObject progId="Visio.Drawing.11" shapeId="2460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4"/>
  <sheetViews>
    <sheetView showGridLines="0" topLeftCell="A13" zoomScale="80" zoomScaleNormal="80" zoomScaleSheetLayoutView="80" zoomScalePageLayoutView="50" workbookViewId="0">
      <selection activeCell="S16" sqref="S16"/>
    </sheetView>
  </sheetViews>
  <sheetFormatPr baseColWidth="10" defaultColWidth="11.5703125" defaultRowHeight="15" x14ac:dyDescent="0.2"/>
  <cols>
    <col min="1" max="1" width="1.28515625" style="3" customWidth="1"/>
    <col min="2" max="2" width="5.28515625" style="1" customWidth="1"/>
    <col min="3" max="3" width="60" style="14" customWidth="1"/>
    <col min="4" max="4" width="24.42578125" style="14" customWidth="1"/>
    <col min="5" max="5" width="31.5703125" style="14" customWidth="1"/>
    <col min="6" max="6" width="49.85546875" style="15" customWidth="1"/>
    <col min="7" max="7" width="19" style="14" customWidth="1"/>
    <col min="8" max="8" width="5.28515625" style="14" customWidth="1"/>
    <col min="9" max="13" width="5.7109375" style="14" customWidth="1"/>
    <col min="14" max="14" width="6.7109375" style="14" customWidth="1"/>
    <col min="15" max="19" width="5.7109375" style="14" customWidth="1"/>
    <col min="20" max="20" width="13.5703125" style="14" customWidth="1"/>
    <col min="21" max="21" width="16.85546875" style="1" customWidth="1"/>
    <col min="22" max="22" width="20.85546875" style="50" customWidth="1"/>
    <col min="23" max="23" width="12.42578125" style="3" customWidth="1"/>
    <col min="24" max="16384" width="11.5703125" style="3"/>
  </cols>
  <sheetData>
    <row r="1" spans="1:24" ht="16.5" customHeight="1" x14ac:dyDescent="0.2">
      <c r="B1" s="96"/>
      <c r="C1" s="150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</row>
    <row r="2" spans="1:24" ht="38.25" customHeight="1" x14ac:dyDescent="0.2">
      <c r="B2" s="293"/>
      <c r="C2" s="294"/>
      <c r="D2" s="303" t="s">
        <v>157</v>
      </c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5"/>
    </row>
    <row r="3" spans="1:24" ht="38.25" customHeight="1" x14ac:dyDescent="0.2">
      <c r="B3" s="295"/>
      <c r="C3" s="296"/>
      <c r="D3" s="299" t="s">
        <v>1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1"/>
    </row>
    <row r="4" spans="1:24" ht="38.25" customHeight="1" x14ac:dyDescent="0.2">
      <c r="B4" s="297"/>
      <c r="C4" s="298"/>
      <c r="D4" s="299" t="str">
        <f>'Auditorias Internas'!E4</f>
        <v>VIGENCIA  - 2023</v>
      </c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1"/>
    </row>
    <row r="5" spans="1:24" ht="16.5" customHeight="1" x14ac:dyDescent="0.2">
      <c r="C5" s="1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1:24" ht="24.75" customHeight="1" x14ac:dyDescent="0.2">
      <c r="C6" s="1"/>
      <c r="D6" s="149"/>
      <c r="E6" s="149"/>
      <c r="F6" s="149"/>
      <c r="G6" s="263" t="s">
        <v>159</v>
      </c>
      <c r="H6" s="264"/>
      <c r="I6" s="302" t="str">
        <f>'Auditorias Internas'!H6</f>
        <v>Marzo 10 de 2023</v>
      </c>
      <c r="J6" s="302"/>
      <c r="K6" s="302"/>
      <c r="L6" s="302"/>
      <c r="M6" s="302"/>
      <c r="N6" s="302"/>
      <c r="O6" s="302"/>
      <c r="P6" s="302"/>
      <c r="Q6" s="263" t="s">
        <v>161</v>
      </c>
      <c r="R6" s="263"/>
      <c r="S6" s="263"/>
      <c r="T6" s="263"/>
      <c r="U6" s="302" t="str">
        <f>'Auditorias Internas'!T6</f>
        <v>septiembre 4 de 2023</v>
      </c>
      <c r="V6" s="302"/>
    </row>
    <row r="7" spans="1:24" ht="75.75" customHeight="1" x14ac:dyDescent="0.2">
      <c r="B7" s="210" t="s">
        <v>2</v>
      </c>
      <c r="C7" s="210"/>
      <c r="D7" s="306" t="s">
        <v>3</v>
      </c>
      <c r="E7" s="307"/>
      <c r="F7" s="308"/>
      <c r="G7" s="278" t="s">
        <v>4</v>
      </c>
      <c r="H7" s="210"/>
      <c r="I7" s="306" t="s">
        <v>5</v>
      </c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8"/>
    </row>
    <row r="8" spans="1:24" ht="54.75" customHeight="1" x14ac:dyDescent="0.2">
      <c r="B8" s="278" t="s">
        <v>6</v>
      </c>
      <c r="C8" s="278"/>
      <c r="D8" s="277" t="s">
        <v>7</v>
      </c>
      <c r="E8" s="277"/>
      <c r="F8" s="277"/>
      <c r="G8" s="278" t="s">
        <v>8</v>
      </c>
      <c r="H8" s="210"/>
      <c r="I8" s="277" t="s">
        <v>9</v>
      </c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</row>
    <row r="9" spans="1:24" ht="67.5" customHeight="1" x14ac:dyDescent="0.2">
      <c r="B9" s="278" t="s">
        <v>10</v>
      </c>
      <c r="C9" s="210"/>
      <c r="D9" s="277" t="s">
        <v>11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</row>
    <row r="10" spans="1:24" ht="26.25" customHeight="1" x14ac:dyDescent="0.2">
      <c r="B10" s="278" t="s">
        <v>163</v>
      </c>
      <c r="C10" s="278"/>
      <c r="D10" s="309" t="s">
        <v>164</v>
      </c>
      <c r="E10" s="311"/>
      <c r="F10" s="309" t="s">
        <v>165</v>
      </c>
      <c r="G10" s="311"/>
      <c r="H10" s="309" t="s">
        <v>166</v>
      </c>
      <c r="I10" s="310"/>
      <c r="J10" s="310"/>
      <c r="K10" s="310"/>
      <c r="L10" s="310"/>
      <c r="M10" s="310"/>
      <c r="N10" s="310"/>
      <c r="O10" s="310"/>
      <c r="P10" s="310"/>
      <c r="Q10" s="311"/>
      <c r="R10" s="309" t="s">
        <v>167</v>
      </c>
      <c r="S10" s="310"/>
      <c r="T10" s="310"/>
      <c r="U10" s="310"/>
      <c r="V10" s="311"/>
    </row>
    <row r="11" spans="1:24" ht="16.5" customHeight="1" thickBot="1" x14ac:dyDescent="0.25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</row>
    <row r="12" spans="1:24" ht="28.15" customHeight="1" x14ac:dyDescent="0.2">
      <c r="B12" s="3"/>
      <c r="C12" s="158" t="s">
        <v>61</v>
      </c>
      <c r="D12" s="16"/>
      <c r="V12" s="51"/>
    </row>
    <row r="13" spans="1:24" ht="56.25" customHeight="1" x14ac:dyDescent="0.2">
      <c r="B13" s="155" t="s">
        <v>16</v>
      </c>
      <c r="C13" s="313" t="s">
        <v>17</v>
      </c>
      <c r="D13" s="314"/>
      <c r="E13" s="2" t="s">
        <v>19</v>
      </c>
      <c r="F13" s="313" t="s">
        <v>20</v>
      </c>
      <c r="G13" s="314"/>
      <c r="H13" s="2" t="s">
        <v>22</v>
      </c>
      <c r="I13" s="2" t="s">
        <v>23</v>
      </c>
      <c r="J13" s="2" t="s">
        <v>24</v>
      </c>
      <c r="K13" s="2" t="s">
        <v>25</v>
      </c>
      <c r="L13" s="2" t="s">
        <v>26</v>
      </c>
      <c r="M13" s="2" t="s">
        <v>27</v>
      </c>
      <c r="N13" s="2" t="s">
        <v>28</v>
      </c>
      <c r="O13" s="2" t="s">
        <v>29</v>
      </c>
      <c r="P13" s="2" t="s">
        <v>30</v>
      </c>
      <c r="Q13" s="2" t="s">
        <v>31</v>
      </c>
      <c r="R13" s="2" t="s">
        <v>32</v>
      </c>
      <c r="S13" s="2" t="s">
        <v>33</v>
      </c>
      <c r="T13" s="2" t="s">
        <v>34</v>
      </c>
      <c r="U13" s="2" t="s">
        <v>35</v>
      </c>
      <c r="V13" s="156" t="s">
        <v>36</v>
      </c>
    </row>
    <row r="14" spans="1:24" ht="59.25" customHeight="1" x14ac:dyDescent="0.2">
      <c r="B14" s="147">
        <v>1</v>
      </c>
      <c r="C14" s="211" t="s">
        <v>62</v>
      </c>
      <c r="D14" s="315"/>
      <c r="E14" s="7" t="s">
        <v>64</v>
      </c>
      <c r="F14" s="316" t="s">
        <v>65</v>
      </c>
      <c r="G14" s="317"/>
      <c r="H14" s="28"/>
      <c r="I14" s="174"/>
      <c r="J14" s="9"/>
      <c r="K14" s="28"/>
      <c r="L14" s="180"/>
      <c r="M14" s="181"/>
      <c r="N14" s="182"/>
      <c r="O14" s="180"/>
      <c r="P14" s="9"/>
      <c r="Q14" s="28"/>
      <c r="R14" s="205"/>
      <c r="S14" s="206"/>
      <c r="T14" s="10">
        <v>3</v>
      </c>
      <c r="U14" s="8">
        <f>T14/4</f>
        <v>0.75</v>
      </c>
      <c r="V14" s="312">
        <f>SUM(U14:U19)/COUNTA(C14:C19)</f>
        <v>0.91666666666666663</v>
      </c>
    </row>
    <row r="15" spans="1:24" ht="73.5" customHeight="1" x14ac:dyDescent="0.2">
      <c r="B15" s="147">
        <v>2</v>
      </c>
      <c r="C15" s="211" t="s">
        <v>259</v>
      </c>
      <c r="D15" s="315"/>
      <c r="E15" s="7" t="s">
        <v>64</v>
      </c>
      <c r="F15" s="316" t="s">
        <v>68</v>
      </c>
      <c r="G15" s="317"/>
      <c r="H15" s="28"/>
      <c r="I15" s="9"/>
      <c r="J15" s="9"/>
      <c r="K15" s="174"/>
      <c r="L15" s="9"/>
      <c r="M15" s="174"/>
      <c r="N15" s="9"/>
      <c r="O15" s="9"/>
      <c r="P15" s="174"/>
      <c r="Q15" s="9"/>
      <c r="R15" s="9"/>
      <c r="S15" s="74"/>
      <c r="T15" s="10">
        <v>3</v>
      </c>
      <c r="U15" s="8">
        <f t="shared" ref="U15" si="0">T15/4</f>
        <v>0.75</v>
      </c>
      <c r="V15" s="312"/>
    </row>
    <row r="16" spans="1:24" ht="117.75" customHeight="1" x14ac:dyDescent="0.2">
      <c r="B16" s="147">
        <v>3</v>
      </c>
      <c r="C16" s="211" t="s">
        <v>70</v>
      </c>
      <c r="D16" s="315"/>
      <c r="E16" s="7" t="s">
        <v>64</v>
      </c>
      <c r="F16" s="316" t="s">
        <v>71</v>
      </c>
      <c r="G16" s="317"/>
      <c r="H16" s="9"/>
      <c r="I16" s="9"/>
      <c r="J16" s="28"/>
      <c r="K16" s="9"/>
      <c r="L16" s="9"/>
      <c r="M16" s="9"/>
      <c r="N16" s="174"/>
      <c r="O16" s="9"/>
      <c r="P16" s="9"/>
      <c r="Q16" s="9"/>
      <c r="R16" s="9"/>
      <c r="S16" s="9"/>
      <c r="T16" s="10">
        <v>1</v>
      </c>
      <c r="U16" s="8">
        <v>1</v>
      </c>
      <c r="V16" s="312"/>
      <c r="X16" s="17"/>
    </row>
    <row r="17" spans="2:22" ht="68.25" customHeight="1" x14ac:dyDescent="0.2">
      <c r="B17" s="147">
        <v>4</v>
      </c>
      <c r="C17" s="211" t="s">
        <v>73</v>
      </c>
      <c r="D17" s="315"/>
      <c r="E17" s="7" t="s">
        <v>74</v>
      </c>
      <c r="F17" s="316" t="s">
        <v>75</v>
      </c>
      <c r="G17" s="317"/>
      <c r="H17" s="9"/>
      <c r="I17" s="174"/>
      <c r="J17" s="9"/>
      <c r="K17" s="9"/>
      <c r="L17" s="9"/>
      <c r="M17" s="9"/>
      <c r="N17" s="28"/>
      <c r="O17" s="9"/>
      <c r="P17" s="9"/>
      <c r="Q17" s="9"/>
      <c r="R17" s="9"/>
      <c r="S17" s="9"/>
      <c r="T17" s="10">
        <v>1</v>
      </c>
      <c r="U17" s="8">
        <v>1</v>
      </c>
      <c r="V17" s="312"/>
    </row>
    <row r="18" spans="2:22" ht="81" customHeight="1" x14ac:dyDescent="0.2">
      <c r="B18" s="147">
        <v>5</v>
      </c>
      <c r="C18" s="211" t="s">
        <v>77</v>
      </c>
      <c r="D18" s="315"/>
      <c r="E18" s="7" t="s">
        <v>78</v>
      </c>
      <c r="F18" s="316" t="s">
        <v>79</v>
      </c>
      <c r="G18" s="317"/>
      <c r="H18" s="174"/>
      <c r="I18" s="9"/>
      <c r="J18" s="9"/>
      <c r="K18" s="9"/>
      <c r="L18" s="9"/>
      <c r="M18" s="28"/>
      <c r="N18" s="174"/>
      <c r="O18" s="9"/>
      <c r="P18" s="9"/>
      <c r="Q18" s="9"/>
      <c r="R18" s="9"/>
      <c r="S18" s="9"/>
      <c r="T18" s="10">
        <v>1</v>
      </c>
      <c r="U18" s="8">
        <v>1</v>
      </c>
      <c r="V18" s="312"/>
    </row>
    <row r="19" spans="2:22" ht="111" customHeight="1" x14ac:dyDescent="0.2">
      <c r="B19" s="147">
        <v>6</v>
      </c>
      <c r="C19" s="211" t="s">
        <v>81</v>
      </c>
      <c r="D19" s="315"/>
      <c r="E19" s="7" t="s">
        <v>82</v>
      </c>
      <c r="F19" s="316" t="s">
        <v>83</v>
      </c>
      <c r="G19" s="317"/>
      <c r="H19" s="9"/>
      <c r="I19" s="9"/>
      <c r="J19" s="28"/>
      <c r="K19" s="174"/>
      <c r="L19" s="9"/>
      <c r="M19" s="9"/>
      <c r="N19" s="9"/>
      <c r="O19" s="9"/>
      <c r="P19" s="9"/>
      <c r="Q19" s="9"/>
      <c r="R19" s="9"/>
      <c r="S19" s="9"/>
      <c r="T19" s="10">
        <v>1</v>
      </c>
      <c r="U19" s="8">
        <v>1</v>
      </c>
      <c r="V19" s="312"/>
    </row>
    <row r="20" spans="2:22" ht="15.75" x14ac:dyDescent="0.2">
      <c r="B20" s="3" t="s">
        <v>154</v>
      </c>
      <c r="C20" s="73"/>
      <c r="V20" s="55"/>
    </row>
    <row r="21" spans="2:22" x14ac:dyDescent="0.2">
      <c r="V21" s="55"/>
    </row>
    <row r="23" spans="2:22" s="20" customFormat="1" ht="15.75" x14ac:dyDescent="0.2">
      <c r="B23" s="226" t="s">
        <v>155</v>
      </c>
      <c r="C23" s="226"/>
      <c r="D23" s="226"/>
      <c r="E23" s="226"/>
      <c r="F23" s="21"/>
      <c r="G23" s="69" t="s">
        <v>156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1"/>
      <c r="V23" s="56"/>
    </row>
    <row r="24" spans="2:22" x14ac:dyDescent="0.2">
      <c r="T24" s="12"/>
      <c r="U24" s="3"/>
    </row>
  </sheetData>
  <mergeCells count="39">
    <mergeCell ref="F15:G15"/>
    <mergeCell ref="F16:G16"/>
    <mergeCell ref="F17:G17"/>
    <mergeCell ref="F18:G18"/>
    <mergeCell ref="B10:C10"/>
    <mergeCell ref="D10:E10"/>
    <mergeCell ref="F10:G10"/>
    <mergeCell ref="H10:Q10"/>
    <mergeCell ref="B23:E23"/>
    <mergeCell ref="B9:C9"/>
    <mergeCell ref="D9:V9"/>
    <mergeCell ref="V14:V19"/>
    <mergeCell ref="R10:V10"/>
    <mergeCell ref="C13:D13"/>
    <mergeCell ref="C14:D14"/>
    <mergeCell ref="C15:D15"/>
    <mergeCell ref="F19:G19"/>
    <mergeCell ref="C16:D16"/>
    <mergeCell ref="C17:D17"/>
    <mergeCell ref="C18:D18"/>
    <mergeCell ref="C19:D19"/>
    <mergeCell ref="F13:G13"/>
    <mergeCell ref="F14:G14"/>
    <mergeCell ref="B7:C7"/>
    <mergeCell ref="D7:F7"/>
    <mergeCell ref="G7:H7"/>
    <mergeCell ref="I7:V7"/>
    <mergeCell ref="B8:C8"/>
    <mergeCell ref="D8:F8"/>
    <mergeCell ref="G8:H8"/>
    <mergeCell ref="I8:V8"/>
    <mergeCell ref="B2:C4"/>
    <mergeCell ref="D4:V4"/>
    <mergeCell ref="G6:H6"/>
    <mergeCell ref="I6:P6"/>
    <mergeCell ref="Q6:T6"/>
    <mergeCell ref="U6:V6"/>
    <mergeCell ref="D3:V3"/>
    <mergeCell ref="D2:V2"/>
  </mergeCells>
  <hyperlinks>
    <hyperlink ref="D10:E10" location="'Auditorias Internas'!A1" display="AUDITORÍAS INTERNAS " xr:uid="{00000000-0004-0000-0200-000000000000}"/>
    <hyperlink ref="F10:G10" location="'Informes de Ley '!A1" display="INFORMES DE LEY " xr:uid="{00000000-0004-0000-0200-000001000000}"/>
    <hyperlink ref="H10:Q10" location="'Evaluación y Seguimiento'!A1" display="EVALUCAIÓN Y SEGUIMIENTO " xr:uid="{00000000-0004-0000-0200-000002000000}"/>
    <hyperlink ref="R10:V10" location="'Otras actividades'!A1" display="OTRAS ACTIVIDADES " xr:uid="{00000000-0004-0000-0200-000003000000}"/>
  </hyperlinks>
  <pageMargins left="1.4960629921259843" right="0.31496062992125984" top="0.82677165354330717" bottom="0.35433070866141736" header="0.31496062992125984" footer="0.11811023622047245"/>
  <pageSetup paperSize="5" scale="51" orientation="landscape" horizontalDpi="4294967295" verticalDpi="4294967295" r:id="rId1"/>
  <headerFooter>
    <oddFooter>Página &amp;P</oddFooter>
  </headerFooter>
  <drawing r:id="rId2"/>
  <legacyDrawing r:id="rId3"/>
  <oleObjects>
    <mc:AlternateContent xmlns:mc="http://schemas.openxmlformats.org/markup-compatibility/2006">
      <mc:Choice Requires="x14">
        <oleObject progId="Visio.Drawing.11" shapeId="28681" r:id="rId4">
          <objectPr defaultSize="0" autoPict="0" r:id="rId5">
            <anchor moveWithCells="1">
              <from>
                <xdr:col>2</xdr:col>
                <xdr:colOff>419100</xdr:colOff>
                <xdr:row>1</xdr:row>
                <xdr:rowOff>180975</xdr:rowOff>
              </from>
              <to>
                <xdr:col>2</xdr:col>
                <xdr:colOff>2857500</xdr:colOff>
                <xdr:row>3</xdr:row>
                <xdr:rowOff>361950</xdr:rowOff>
              </to>
            </anchor>
          </objectPr>
        </oleObject>
      </mc:Choice>
      <mc:Fallback>
        <oleObject progId="Visio.Drawing.11" shapeId="2868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V36"/>
  <sheetViews>
    <sheetView showGridLines="0" topLeftCell="A20" zoomScale="80" zoomScaleNormal="80" zoomScaleSheetLayoutView="80" zoomScalePageLayoutView="50" workbookViewId="0">
      <selection activeCell="U17" sqref="U17:U20"/>
    </sheetView>
  </sheetViews>
  <sheetFormatPr baseColWidth="10" defaultColWidth="11.5703125" defaultRowHeight="15" x14ac:dyDescent="0.2"/>
  <cols>
    <col min="1" max="1" width="1.28515625" style="3" customWidth="1"/>
    <col min="2" max="2" width="5.28515625" style="1" customWidth="1"/>
    <col min="3" max="3" width="60" style="14" customWidth="1"/>
    <col min="4" max="4" width="24.42578125" style="14" customWidth="1"/>
    <col min="5" max="5" width="31.5703125" style="14" customWidth="1"/>
    <col min="6" max="6" width="36.5703125" style="15" customWidth="1"/>
    <col min="7" max="7" width="19" style="14" customWidth="1"/>
    <col min="8" max="8" width="5.28515625" style="14" customWidth="1"/>
    <col min="9" max="13" width="5.7109375" style="14" customWidth="1"/>
    <col min="14" max="14" width="6.7109375" style="14" customWidth="1"/>
    <col min="15" max="19" width="5.7109375" style="14" customWidth="1"/>
    <col min="20" max="20" width="13.5703125" style="14" customWidth="1"/>
    <col min="21" max="21" width="16.85546875" style="1" customWidth="1"/>
    <col min="22" max="22" width="20.85546875" style="50" customWidth="1"/>
    <col min="23" max="23" width="12.42578125" style="3" customWidth="1"/>
    <col min="24" max="16384" width="11.5703125" style="3"/>
  </cols>
  <sheetData>
    <row r="1" spans="2:22" ht="8.4499999999999993" customHeight="1" x14ac:dyDescent="0.2"/>
    <row r="2" spans="2:22" ht="44.25" customHeight="1" x14ac:dyDescent="0.2">
      <c r="B2" s="293"/>
      <c r="C2" s="294"/>
      <c r="D2" s="303" t="s">
        <v>157</v>
      </c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5"/>
    </row>
    <row r="3" spans="2:22" ht="39.75" customHeight="1" x14ac:dyDescent="0.2">
      <c r="B3" s="295"/>
      <c r="C3" s="296"/>
      <c r="D3" s="299" t="s">
        <v>1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1"/>
    </row>
    <row r="4" spans="2:22" ht="36" customHeight="1" x14ac:dyDescent="0.2">
      <c r="B4" s="297"/>
      <c r="C4" s="298"/>
      <c r="D4" s="299" t="str">
        <f>'Auditorias Internas'!E4</f>
        <v>VIGENCIA  - 2023</v>
      </c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1"/>
    </row>
    <row r="5" spans="2:22" ht="13.5" customHeight="1" x14ac:dyDescent="0.2">
      <c r="C5" s="1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2:22" ht="36" customHeight="1" x14ac:dyDescent="0.2">
      <c r="C6" s="1"/>
      <c r="D6" s="149"/>
      <c r="E6" s="149"/>
      <c r="F6" s="149"/>
      <c r="G6" s="278" t="s">
        <v>159</v>
      </c>
      <c r="H6" s="210"/>
      <c r="I6" s="302" t="str">
        <f>'Auditorias Internas'!H6</f>
        <v>Marzo 10 de 2023</v>
      </c>
      <c r="J6" s="302"/>
      <c r="K6" s="302"/>
      <c r="L6" s="302"/>
      <c r="M6" s="302"/>
      <c r="N6" s="302"/>
      <c r="O6" s="302"/>
      <c r="P6" s="302"/>
      <c r="Q6" s="278" t="s">
        <v>161</v>
      </c>
      <c r="R6" s="278"/>
      <c r="S6" s="278"/>
      <c r="T6" s="278"/>
      <c r="U6" s="302" t="str">
        <f>'Auditorias Internas'!T6</f>
        <v>septiembre 4 de 2023</v>
      </c>
      <c r="V6" s="302"/>
    </row>
    <row r="7" spans="2:22" ht="108" customHeight="1" x14ac:dyDescent="0.2">
      <c r="B7" s="210" t="s">
        <v>2</v>
      </c>
      <c r="C7" s="210"/>
      <c r="D7" s="306" t="s">
        <v>3</v>
      </c>
      <c r="E7" s="307"/>
      <c r="F7" s="308"/>
      <c r="G7" s="278" t="s">
        <v>4</v>
      </c>
      <c r="H7" s="210"/>
      <c r="I7" s="306" t="s">
        <v>5</v>
      </c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8"/>
    </row>
    <row r="8" spans="2:22" ht="56.25" customHeight="1" x14ac:dyDescent="0.2">
      <c r="B8" s="278" t="s">
        <v>6</v>
      </c>
      <c r="C8" s="278"/>
      <c r="D8" s="277" t="s">
        <v>7</v>
      </c>
      <c r="E8" s="277"/>
      <c r="F8" s="277"/>
      <c r="G8" s="278" t="s">
        <v>8</v>
      </c>
      <c r="H8" s="210"/>
      <c r="I8" s="277" t="s">
        <v>9</v>
      </c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</row>
    <row r="9" spans="2:22" ht="71.25" customHeight="1" x14ac:dyDescent="0.2">
      <c r="B9" s="278" t="s">
        <v>10</v>
      </c>
      <c r="C9" s="210"/>
      <c r="D9" s="277" t="s">
        <v>11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</row>
    <row r="10" spans="2:22" ht="31.5" customHeight="1" x14ac:dyDescent="0.2">
      <c r="B10" s="278" t="s">
        <v>163</v>
      </c>
      <c r="C10" s="278"/>
      <c r="D10" s="309" t="s">
        <v>164</v>
      </c>
      <c r="E10" s="311"/>
      <c r="F10" s="309" t="s">
        <v>165</v>
      </c>
      <c r="G10" s="311"/>
      <c r="H10" s="309" t="s">
        <v>166</v>
      </c>
      <c r="I10" s="310"/>
      <c r="J10" s="310"/>
      <c r="K10" s="310"/>
      <c r="L10" s="310"/>
      <c r="M10" s="310"/>
      <c r="N10" s="310"/>
      <c r="O10" s="310"/>
      <c r="P10" s="310"/>
      <c r="Q10" s="311"/>
      <c r="R10" s="309" t="s">
        <v>167</v>
      </c>
      <c r="S10" s="310"/>
      <c r="T10" s="310"/>
      <c r="U10" s="310"/>
      <c r="V10" s="311"/>
    </row>
    <row r="11" spans="2:22" ht="15" customHeight="1" x14ac:dyDescent="0.2">
      <c r="B11" s="3"/>
      <c r="U11" s="3"/>
    </row>
    <row r="12" spans="2:22" ht="30.75" customHeight="1" x14ac:dyDescent="0.2">
      <c r="C12" s="152" t="s">
        <v>85</v>
      </c>
      <c r="D12" s="18"/>
      <c r="V12" s="54"/>
    </row>
    <row r="13" spans="2:22" ht="48.75" customHeight="1" x14ac:dyDescent="0.2">
      <c r="B13" s="155" t="s">
        <v>16</v>
      </c>
      <c r="C13" s="313" t="s">
        <v>17</v>
      </c>
      <c r="D13" s="314"/>
      <c r="E13" s="2" t="s">
        <v>19</v>
      </c>
      <c r="F13" s="313" t="s">
        <v>20</v>
      </c>
      <c r="G13" s="314"/>
      <c r="H13" s="2" t="s">
        <v>22</v>
      </c>
      <c r="I13" s="2" t="s">
        <v>23</v>
      </c>
      <c r="J13" s="2" t="s">
        <v>24</v>
      </c>
      <c r="K13" s="2" t="s">
        <v>25</v>
      </c>
      <c r="L13" s="2" t="s">
        <v>26</v>
      </c>
      <c r="M13" s="2" t="s">
        <v>27</v>
      </c>
      <c r="N13" s="2" t="s">
        <v>28</v>
      </c>
      <c r="O13" s="2" t="s">
        <v>29</v>
      </c>
      <c r="P13" s="2" t="s">
        <v>30</v>
      </c>
      <c r="Q13" s="2" t="s">
        <v>31</v>
      </c>
      <c r="R13" s="2" t="s">
        <v>32</v>
      </c>
      <c r="S13" s="2" t="s">
        <v>33</v>
      </c>
      <c r="T13" s="2" t="s">
        <v>34</v>
      </c>
      <c r="U13" s="2" t="s">
        <v>35</v>
      </c>
      <c r="V13" s="156" t="s">
        <v>36</v>
      </c>
    </row>
    <row r="14" spans="2:22" ht="48.75" customHeight="1" x14ac:dyDescent="0.2">
      <c r="B14" s="127">
        <v>1</v>
      </c>
      <c r="C14" s="318" t="s">
        <v>86</v>
      </c>
      <c r="D14" s="319"/>
      <c r="E14" s="157" t="s">
        <v>87</v>
      </c>
      <c r="F14" s="320" t="s">
        <v>88</v>
      </c>
      <c r="G14" s="321"/>
      <c r="H14" s="183"/>
      <c r="I14" s="183"/>
      <c r="J14" s="183"/>
      <c r="K14" s="183"/>
      <c r="L14" s="183"/>
      <c r="M14" s="183"/>
      <c r="N14" s="183"/>
      <c r="O14" s="183"/>
      <c r="P14" s="184"/>
      <c r="Q14" s="184"/>
      <c r="R14" s="184"/>
      <c r="S14" s="184"/>
      <c r="T14" s="10">
        <v>1</v>
      </c>
      <c r="U14" s="4">
        <f t="shared" ref="U14:U16" si="0">T14/1</f>
        <v>1</v>
      </c>
      <c r="V14" s="322">
        <f>SUM(U14:U31)/COUNTA(C14:C31)</f>
        <v>1</v>
      </c>
    </row>
    <row r="15" spans="2:22" ht="48.75" customHeight="1" x14ac:dyDescent="0.2">
      <c r="B15" s="127">
        <v>2</v>
      </c>
      <c r="C15" s="318" t="s">
        <v>260</v>
      </c>
      <c r="D15" s="319"/>
      <c r="E15" s="157" t="s">
        <v>87</v>
      </c>
      <c r="F15" s="320" t="s">
        <v>88</v>
      </c>
      <c r="G15" s="321"/>
      <c r="H15" s="183"/>
      <c r="I15" s="183"/>
      <c r="J15" s="183"/>
      <c r="K15" s="183"/>
      <c r="L15" s="183"/>
      <c r="M15" s="183"/>
      <c r="N15" s="183"/>
      <c r="O15" s="183"/>
      <c r="P15" s="184"/>
      <c r="Q15" s="184"/>
      <c r="R15" s="184"/>
      <c r="S15" s="184"/>
      <c r="T15" s="10">
        <v>1</v>
      </c>
      <c r="U15" s="4">
        <f t="shared" si="0"/>
        <v>1</v>
      </c>
      <c r="V15" s="323"/>
    </row>
    <row r="16" spans="2:22" ht="48.75" customHeight="1" x14ac:dyDescent="0.2">
      <c r="B16" s="127">
        <v>3</v>
      </c>
      <c r="C16" s="318" t="s">
        <v>90</v>
      </c>
      <c r="D16" s="319"/>
      <c r="E16" s="157" t="s">
        <v>91</v>
      </c>
      <c r="F16" s="320" t="s">
        <v>261</v>
      </c>
      <c r="G16" s="321"/>
      <c r="H16" s="183"/>
      <c r="I16" s="183"/>
      <c r="J16" s="183"/>
      <c r="K16" s="183"/>
      <c r="L16" s="183"/>
      <c r="M16" s="183"/>
      <c r="N16" s="183"/>
      <c r="O16" s="183"/>
      <c r="P16" s="184"/>
      <c r="Q16" s="184"/>
      <c r="R16" s="184"/>
      <c r="S16" s="184"/>
      <c r="T16" s="10">
        <v>1</v>
      </c>
      <c r="U16" s="4">
        <f t="shared" si="0"/>
        <v>1</v>
      </c>
      <c r="V16" s="323"/>
    </row>
    <row r="17" spans="2:22" ht="39.75" customHeight="1" x14ac:dyDescent="0.2">
      <c r="B17" s="127">
        <v>4</v>
      </c>
      <c r="C17" s="318" t="s">
        <v>93</v>
      </c>
      <c r="D17" s="319"/>
      <c r="E17" s="7" t="s">
        <v>94</v>
      </c>
      <c r="F17" s="320" t="s">
        <v>95</v>
      </c>
      <c r="G17" s="321"/>
      <c r="H17" s="10"/>
      <c r="I17" s="184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>
        <v>1</v>
      </c>
      <c r="U17" s="4">
        <f>T17/1</f>
        <v>1</v>
      </c>
      <c r="V17" s="323"/>
    </row>
    <row r="18" spans="2:22" ht="40.5" customHeight="1" x14ac:dyDescent="0.2">
      <c r="B18" s="127">
        <v>5</v>
      </c>
      <c r="C18" s="318" t="s">
        <v>96</v>
      </c>
      <c r="D18" s="319"/>
      <c r="E18" s="7" t="s">
        <v>94</v>
      </c>
      <c r="F18" s="320" t="s">
        <v>95</v>
      </c>
      <c r="G18" s="321"/>
      <c r="H18" s="184"/>
      <c r="I18" s="80"/>
      <c r="J18" s="10"/>
      <c r="K18" s="10"/>
      <c r="L18" s="10"/>
      <c r="M18" s="7"/>
      <c r="N18" s="184"/>
      <c r="O18" s="10"/>
      <c r="P18" s="10"/>
      <c r="Q18" s="80"/>
      <c r="R18" s="10"/>
      <c r="S18" s="10"/>
      <c r="T18" s="10">
        <v>1</v>
      </c>
      <c r="U18" s="4">
        <f t="shared" ref="U18:U20" si="1">T18/1</f>
        <v>1</v>
      </c>
      <c r="V18" s="323"/>
    </row>
    <row r="19" spans="2:22" ht="37.5" customHeight="1" x14ac:dyDescent="0.2">
      <c r="B19" s="127">
        <v>6</v>
      </c>
      <c r="C19" s="318" t="s">
        <v>97</v>
      </c>
      <c r="D19" s="319"/>
      <c r="E19" s="7" t="s">
        <v>98</v>
      </c>
      <c r="F19" s="320" t="s">
        <v>262</v>
      </c>
      <c r="G19" s="321"/>
      <c r="H19" s="10"/>
      <c r="I19" s="10"/>
      <c r="J19" s="184"/>
      <c r="K19" s="10"/>
      <c r="L19" s="10"/>
      <c r="M19" s="10"/>
      <c r="N19" s="10"/>
      <c r="O19" s="10"/>
      <c r="P19" s="10"/>
      <c r="Q19" s="10"/>
      <c r="R19" s="10"/>
      <c r="S19" s="10"/>
      <c r="T19" s="10">
        <v>1</v>
      </c>
      <c r="U19" s="4">
        <f t="shared" si="1"/>
        <v>1</v>
      </c>
      <c r="V19" s="323"/>
    </row>
    <row r="20" spans="2:22" ht="31.5" customHeight="1" x14ac:dyDescent="0.2">
      <c r="B20" s="127">
        <v>7</v>
      </c>
      <c r="C20" s="318" t="s">
        <v>100</v>
      </c>
      <c r="D20" s="319"/>
      <c r="E20" s="7" t="s">
        <v>101</v>
      </c>
      <c r="F20" s="320" t="s">
        <v>263</v>
      </c>
      <c r="G20" s="321"/>
      <c r="H20" s="28"/>
      <c r="I20" s="10"/>
      <c r="J20" s="184"/>
      <c r="K20" s="10"/>
      <c r="L20" s="10"/>
      <c r="M20" s="10"/>
      <c r="N20" s="10"/>
      <c r="O20" s="10"/>
      <c r="P20" s="10"/>
      <c r="Q20" s="10"/>
      <c r="R20" s="10"/>
      <c r="S20" s="10"/>
      <c r="T20" s="10">
        <v>1</v>
      </c>
      <c r="U20" s="4">
        <f t="shared" si="1"/>
        <v>1</v>
      </c>
      <c r="V20" s="323"/>
    </row>
    <row r="21" spans="2:22" ht="42" customHeight="1" x14ac:dyDescent="0.2">
      <c r="B21" s="127">
        <v>8</v>
      </c>
      <c r="C21" s="318" t="s">
        <v>103</v>
      </c>
      <c r="D21" s="319"/>
      <c r="E21" s="7" t="s">
        <v>101</v>
      </c>
      <c r="F21" s="320" t="s">
        <v>263</v>
      </c>
      <c r="G21" s="321"/>
      <c r="H21" s="184"/>
      <c r="I21" s="10"/>
      <c r="J21" s="10"/>
      <c r="K21" s="184"/>
      <c r="L21" s="10"/>
      <c r="M21" s="10"/>
      <c r="N21" s="184"/>
      <c r="O21" s="10"/>
      <c r="P21" s="10"/>
      <c r="Q21" s="184"/>
      <c r="R21" s="10"/>
      <c r="S21" s="10"/>
      <c r="T21" s="10">
        <v>1</v>
      </c>
      <c r="U21" s="4">
        <f t="shared" ref="U21:U25" si="2">T21/1</f>
        <v>1</v>
      </c>
      <c r="V21" s="323"/>
    </row>
    <row r="22" spans="2:22" ht="39.75" customHeight="1" x14ac:dyDescent="0.2">
      <c r="B22" s="127">
        <v>9</v>
      </c>
      <c r="C22" s="318" t="s">
        <v>105</v>
      </c>
      <c r="D22" s="319"/>
      <c r="E22" s="7" t="s">
        <v>101</v>
      </c>
      <c r="F22" s="320" t="s">
        <v>263</v>
      </c>
      <c r="G22" s="321"/>
      <c r="H22" s="80"/>
      <c r="I22" s="80"/>
      <c r="J22" s="80"/>
      <c r="K22" s="184"/>
      <c r="L22" s="80"/>
      <c r="M22" s="80"/>
      <c r="N22" s="80"/>
      <c r="O22" s="80"/>
      <c r="P22" s="80"/>
      <c r="Q22" s="184"/>
      <c r="R22" s="80"/>
      <c r="S22" s="10"/>
      <c r="T22" s="10">
        <v>1</v>
      </c>
      <c r="U22" s="4">
        <f t="shared" si="2"/>
        <v>1</v>
      </c>
      <c r="V22" s="323"/>
    </row>
    <row r="23" spans="2:22" ht="34.5" customHeight="1" x14ac:dyDescent="0.2">
      <c r="B23" s="127">
        <v>10</v>
      </c>
      <c r="C23" s="318" t="s">
        <v>107</v>
      </c>
      <c r="D23" s="319"/>
      <c r="E23" s="7" t="s">
        <v>101</v>
      </c>
      <c r="F23" s="320" t="s">
        <v>263</v>
      </c>
      <c r="G23" s="321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0"/>
      <c r="T23" s="10">
        <v>1</v>
      </c>
      <c r="U23" s="4">
        <f t="shared" si="2"/>
        <v>1</v>
      </c>
      <c r="V23" s="323"/>
    </row>
    <row r="24" spans="2:22" ht="55.5" customHeight="1" x14ac:dyDescent="0.2">
      <c r="B24" s="127">
        <v>11</v>
      </c>
      <c r="C24" s="316" t="s">
        <v>264</v>
      </c>
      <c r="D24" s="317"/>
      <c r="E24" s="7" t="s">
        <v>109</v>
      </c>
      <c r="F24" s="320" t="s">
        <v>110</v>
      </c>
      <c r="G24" s="321"/>
      <c r="H24" s="10"/>
      <c r="I24" s="10"/>
      <c r="J24" s="10"/>
      <c r="K24" s="184"/>
      <c r="L24" s="10"/>
      <c r="M24" s="10"/>
      <c r="N24" s="10"/>
      <c r="O24" s="184"/>
      <c r="P24" s="10"/>
      <c r="Q24" s="10"/>
      <c r="R24" s="10"/>
      <c r="S24" s="184"/>
      <c r="T24" s="10">
        <v>1</v>
      </c>
      <c r="U24" s="4">
        <f t="shared" si="2"/>
        <v>1</v>
      </c>
      <c r="V24" s="323"/>
    </row>
    <row r="25" spans="2:22" ht="39" customHeight="1" x14ac:dyDescent="0.2">
      <c r="B25" s="127">
        <v>12</v>
      </c>
      <c r="C25" s="318" t="s">
        <v>112</v>
      </c>
      <c r="D25" s="319"/>
      <c r="E25" s="7" t="s">
        <v>109</v>
      </c>
      <c r="F25" s="320" t="s">
        <v>265</v>
      </c>
      <c r="G25" s="321"/>
      <c r="H25" s="10"/>
      <c r="I25" s="10"/>
      <c r="J25" s="10"/>
      <c r="K25" s="10"/>
      <c r="L25" s="10"/>
      <c r="M25" s="10"/>
      <c r="N25" s="10"/>
      <c r="O25" s="184"/>
      <c r="P25" s="10"/>
      <c r="Q25" s="10"/>
      <c r="R25" s="10"/>
      <c r="S25" s="10"/>
      <c r="T25" s="10">
        <v>1</v>
      </c>
      <c r="U25" s="4">
        <f t="shared" si="2"/>
        <v>1</v>
      </c>
      <c r="V25" s="323"/>
    </row>
    <row r="26" spans="2:22" ht="42.75" customHeight="1" x14ac:dyDescent="0.2">
      <c r="B26" s="127">
        <v>13</v>
      </c>
      <c r="C26" s="316" t="s">
        <v>115</v>
      </c>
      <c r="D26" s="317"/>
      <c r="E26" s="7" t="s">
        <v>109</v>
      </c>
      <c r="F26" s="320" t="s">
        <v>117</v>
      </c>
      <c r="G26" s="321"/>
      <c r="H26" s="10"/>
      <c r="I26" s="10"/>
      <c r="J26" s="10"/>
      <c r="K26" s="184"/>
      <c r="L26" s="80"/>
      <c r="M26" s="10"/>
      <c r="N26" s="10"/>
      <c r="O26" s="184"/>
      <c r="P26" s="80"/>
      <c r="Q26" s="10"/>
      <c r="R26" s="10"/>
      <c r="S26" s="184"/>
      <c r="T26" s="10">
        <v>1</v>
      </c>
      <c r="U26" s="4">
        <f t="shared" ref="U26:U28" si="3">T26/1</f>
        <v>1</v>
      </c>
      <c r="V26" s="323"/>
    </row>
    <row r="27" spans="2:22" ht="45" customHeight="1" x14ac:dyDescent="0.2">
      <c r="B27" s="127">
        <v>14</v>
      </c>
      <c r="C27" s="318" t="s">
        <v>116</v>
      </c>
      <c r="D27" s="319"/>
      <c r="E27" s="7" t="s">
        <v>109</v>
      </c>
      <c r="F27" s="320" t="s">
        <v>117</v>
      </c>
      <c r="G27" s="321"/>
      <c r="H27" s="184"/>
      <c r="I27" s="10"/>
      <c r="J27" s="10"/>
      <c r="K27" s="10"/>
      <c r="L27" s="10"/>
      <c r="M27" s="80"/>
      <c r="N27" s="10"/>
      <c r="O27" s="10"/>
      <c r="P27" s="10"/>
      <c r="Q27" s="10"/>
      <c r="R27" s="184"/>
      <c r="S27" s="10"/>
      <c r="T27" s="10">
        <v>1</v>
      </c>
      <c r="U27" s="4">
        <f t="shared" si="3"/>
        <v>1</v>
      </c>
      <c r="V27" s="323"/>
    </row>
    <row r="28" spans="2:22" ht="51" customHeight="1" x14ac:dyDescent="0.2">
      <c r="B28" s="127">
        <v>15</v>
      </c>
      <c r="C28" s="318" t="s">
        <v>118</v>
      </c>
      <c r="D28" s="319"/>
      <c r="E28" s="7" t="s">
        <v>119</v>
      </c>
      <c r="F28" s="320" t="s">
        <v>120</v>
      </c>
      <c r="G28" s="321"/>
      <c r="H28" s="10"/>
      <c r="I28" s="10"/>
      <c r="J28" s="10"/>
      <c r="K28" s="10"/>
      <c r="L28" s="10"/>
      <c r="M28" s="10"/>
      <c r="N28" s="10"/>
      <c r="O28" s="184"/>
      <c r="P28" s="80"/>
      <c r="Q28" s="80"/>
      <c r="R28" s="10"/>
      <c r="S28" s="10"/>
      <c r="T28" s="10">
        <v>1</v>
      </c>
      <c r="U28" s="4">
        <f t="shared" si="3"/>
        <v>1</v>
      </c>
      <c r="V28" s="323"/>
    </row>
    <row r="29" spans="2:22" ht="51" customHeight="1" x14ac:dyDescent="0.2">
      <c r="B29" s="127">
        <v>16</v>
      </c>
      <c r="C29" s="318" t="s">
        <v>121</v>
      </c>
      <c r="D29" s="319"/>
      <c r="E29" s="7" t="s">
        <v>109</v>
      </c>
      <c r="F29" s="320" t="s">
        <v>122</v>
      </c>
      <c r="G29" s="321"/>
      <c r="H29" s="10"/>
      <c r="I29" s="10"/>
      <c r="J29" s="10"/>
      <c r="K29" s="10"/>
      <c r="L29" s="10"/>
      <c r="M29" s="80"/>
      <c r="N29" s="80"/>
      <c r="O29" s="80"/>
      <c r="P29" s="10"/>
      <c r="Q29" s="10"/>
      <c r="R29" s="184"/>
      <c r="S29" s="10"/>
      <c r="T29" s="10">
        <v>1</v>
      </c>
      <c r="U29" s="4">
        <f t="shared" ref="U29:U30" si="4">T29/1</f>
        <v>1</v>
      </c>
      <c r="V29" s="323"/>
    </row>
    <row r="30" spans="2:22" ht="146.25" customHeight="1" x14ac:dyDescent="0.2">
      <c r="B30" s="127">
        <v>17</v>
      </c>
      <c r="C30" s="318" t="s">
        <v>124</v>
      </c>
      <c r="D30" s="319"/>
      <c r="E30" s="7" t="s">
        <v>126</v>
      </c>
      <c r="F30" s="320" t="s">
        <v>127</v>
      </c>
      <c r="G30" s="321"/>
      <c r="H30" s="10"/>
      <c r="I30" s="184"/>
      <c r="J30" s="10"/>
      <c r="K30" s="10"/>
      <c r="L30" s="10"/>
      <c r="M30" s="10"/>
      <c r="N30" s="10"/>
      <c r="O30" s="184"/>
      <c r="P30" s="10"/>
      <c r="Q30" s="10"/>
      <c r="R30" s="10"/>
      <c r="S30" s="10"/>
      <c r="T30" s="10">
        <v>1</v>
      </c>
      <c r="U30" s="4">
        <f t="shared" si="4"/>
        <v>1</v>
      </c>
      <c r="V30" s="323"/>
    </row>
    <row r="31" spans="2:22" ht="66.75" customHeight="1" x14ac:dyDescent="0.2">
      <c r="B31" s="127">
        <v>18</v>
      </c>
      <c r="C31" s="318" t="s">
        <v>129</v>
      </c>
      <c r="D31" s="319"/>
      <c r="E31" s="7" t="s">
        <v>126</v>
      </c>
      <c r="F31" s="320" t="s">
        <v>130</v>
      </c>
      <c r="G31" s="321"/>
      <c r="H31" s="10"/>
      <c r="I31" s="10"/>
      <c r="J31" s="10"/>
      <c r="K31" s="10"/>
      <c r="L31" s="10"/>
      <c r="M31" s="10"/>
      <c r="N31" s="10"/>
      <c r="O31" s="10"/>
      <c r="P31" s="80"/>
      <c r="Q31" s="184"/>
      <c r="R31" s="10"/>
      <c r="S31" s="10"/>
      <c r="T31" s="10">
        <v>1</v>
      </c>
      <c r="U31" s="4">
        <f>T31/1</f>
        <v>1</v>
      </c>
      <c r="V31" s="324"/>
    </row>
    <row r="32" spans="2:22" ht="20.25" customHeight="1" x14ac:dyDescent="0.2">
      <c r="B32" s="3" t="s">
        <v>154</v>
      </c>
      <c r="C32" s="73"/>
      <c r="V32" s="55"/>
    </row>
    <row r="33" spans="2:22" ht="19.899999999999999" customHeight="1" x14ac:dyDescent="0.2">
      <c r="R33" s="173"/>
    </row>
    <row r="34" spans="2:22" ht="20.45" customHeight="1" x14ac:dyDescent="0.2"/>
    <row r="35" spans="2:22" s="20" customFormat="1" ht="15.75" x14ac:dyDescent="0.2">
      <c r="B35" s="226" t="s">
        <v>155</v>
      </c>
      <c r="C35" s="226"/>
      <c r="D35" s="226"/>
      <c r="E35" s="226"/>
      <c r="F35" s="21"/>
      <c r="G35" s="69" t="s">
        <v>156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11"/>
      <c r="V35" s="56"/>
    </row>
    <row r="36" spans="2:22" x14ac:dyDescent="0.2">
      <c r="T36" s="12"/>
      <c r="U36" s="3"/>
    </row>
  </sheetData>
  <mergeCells count="63">
    <mergeCell ref="C24:D24"/>
    <mergeCell ref="F13:G13"/>
    <mergeCell ref="F18:G18"/>
    <mergeCell ref="F31:G31"/>
    <mergeCell ref="F28:G28"/>
    <mergeCell ref="F29:G29"/>
    <mergeCell ref="F30:G30"/>
    <mergeCell ref="C30:D30"/>
    <mergeCell ref="F27:G27"/>
    <mergeCell ref="F19:G19"/>
    <mergeCell ref="F20:G20"/>
    <mergeCell ref="F21:G21"/>
    <mergeCell ref="F22:G22"/>
    <mergeCell ref="F24:G24"/>
    <mergeCell ref="F23:G23"/>
    <mergeCell ref="B35:E35"/>
    <mergeCell ref="B10:C10"/>
    <mergeCell ref="D10:E10"/>
    <mergeCell ref="F10:G10"/>
    <mergeCell ref="C14:D14"/>
    <mergeCell ref="C15:D15"/>
    <mergeCell ref="C16:D16"/>
    <mergeCell ref="C17:D17"/>
    <mergeCell ref="C18:D18"/>
    <mergeCell ref="C31:D31"/>
    <mergeCell ref="C20:D20"/>
    <mergeCell ref="C21:D21"/>
    <mergeCell ref="C22:D22"/>
    <mergeCell ref="C23:D23"/>
    <mergeCell ref="F25:G25"/>
    <mergeCell ref="F26:G26"/>
    <mergeCell ref="B9:C9"/>
    <mergeCell ref="D9:V9"/>
    <mergeCell ref="C19:D19"/>
    <mergeCell ref="C26:D26"/>
    <mergeCell ref="C27:D27"/>
    <mergeCell ref="F14:G14"/>
    <mergeCell ref="F15:G15"/>
    <mergeCell ref="F16:G16"/>
    <mergeCell ref="F17:G17"/>
    <mergeCell ref="C25:D25"/>
    <mergeCell ref="H10:Q10"/>
    <mergeCell ref="R10:V10"/>
    <mergeCell ref="V14:V31"/>
    <mergeCell ref="C13:D13"/>
    <mergeCell ref="C28:D28"/>
    <mergeCell ref="C29:D29"/>
    <mergeCell ref="B7:C7"/>
    <mergeCell ref="D7:F7"/>
    <mergeCell ref="G7:H7"/>
    <mergeCell ref="I7:V7"/>
    <mergeCell ref="B8:C8"/>
    <mergeCell ref="D8:F8"/>
    <mergeCell ref="G8:H8"/>
    <mergeCell ref="I8:V8"/>
    <mergeCell ref="B2:C4"/>
    <mergeCell ref="D4:V4"/>
    <mergeCell ref="G6:H6"/>
    <mergeCell ref="I6:P6"/>
    <mergeCell ref="Q6:T6"/>
    <mergeCell ref="U6:V6"/>
    <mergeCell ref="D2:V2"/>
    <mergeCell ref="D3:V3"/>
  </mergeCells>
  <hyperlinks>
    <hyperlink ref="D10:E10" location="'Auditorias Internas'!A1" display="AUDITORÍAS INTERNAS " xr:uid="{00000000-0004-0000-0300-000000000000}"/>
    <hyperlink ref="F10:G10" location="'Informes de Ley '!A1" display="INFORMES DE LEY " xr:uid="{00000000-0004-0000-0300-000001000000}"/>
    <hyperlink ref="H10:Q10" location="'Evaluación y Seguimiento'!A1" display="EVALUCAIÓN Y SEGUIMIENTO " xr:uid="{00000000-0004-0000-0300-000002000000}"/>
    <hyperlink ref="R10:V10" location="'Otras actividades'!A1" display="OTRAS ACTIVIDADES " xr:uid="{00000000-0004-0000-0300-000003000000}"/>
  </hyperlinks>
  <pageMargins left="1.4960629921259843" right="0.31496062992125984" top="0.82677165354330717" bottom="0.35433070866141736" header="0.31496062992125984" footer="0.11811023622047245"/>
  <pageSetup paperSize="5" scale="51" orientation="landscape" horizontalDpi="4294967295" verticalDpi="4294967295" r:id="rId1"/>
  <headerFooter>
    <oddFooter>Página &amp;P</oddFooter>
  </headerFooter>
  <drawing r:id="rId2"/>
  <legacyDrawing r:id="rId3"/>
  <oleObjects>
    <mc:AlternateContent xmlns:mc="http://schemas.openxmlformats.org/markup-compatibility/2006">
      <mc:Choice Requires="x14">
        <oleObject progId="Visio.Drawing.11" shapeId="29703" r:id="rId4">
          <objectPr defaultSize="0" autoPict="0" r:id="rId5">
            <anchor moveWithCells="1">
              <from>
                <xdr:col>2</xdr:col>
                <xdr:colOff>419100</xdr:colOff>
                <xdr:row>1</xdr:row>
                <xdr:rowOff>180975</xdr:rowOff>
              </from>
              <to>
                <xdr:col>2</xdr:col>
                <xdr:colOff>2857500</xdr:colOff>
                <xdr:row>3</xdr:row>
                <xdr:rowOff>266700</xdr:rowOff>
              </to>
            </anchor>
          </objectPr>
        </oleObject>
      </mc:Choice>
      <mc:Fallback>
        <oleObject progId="Visio.Drawing.11" shapeId="2970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T24"/>
  <sheetViews>
    <sheetView showGridLines="0" tabSelected="1" topLeftCell="A10" zoomScale="80" zoomScaleNormal="80" zoomScaleSheetLayoutView="80" zoomScalePageLayoutView="50" workbookViewId="0">
      <selection activeCell="T17" sqref="T17"/>
    </sheetView>
  </sheetViews>
  <sheetFormatPr baseColWidth="10" defaultColWidth="11.5703125" defaultRowHeight="15" x14ac:dyDescent="0.2"/>
  <cols>
    <col min="1" max="1" width="1.28515625" style="3" customWidth="1"/>
    <col min="2" max="2" width="5.28515625" style="1" customWidth="1"/>
    <col min="3" max="3" width="60" style="14" customWidth="1"/>
    <col min="4" max="4" width="35.140625" style="14" customWidth="1"/>
    <col min="5" max="5" width="35.85546875" style="15" customWidth="1"/>
    <col min="6" max="6" width="19" style="14" customWidth="1"/>
    <col min="7" max="7" width="5.28515625" style="14" customWidth="1"/>
    <col min="8" max="12" width="5.7109375" style="14" customWidth="1"/>
    <col min="13" max="13" width="6.7109375" style="14" customWidth="1"/>
    <col min="14" max="18" width="5.7109375" style="14" customWidth="1"/>
    <col min="19" max="19" width="13.5703125" style="14" customWidth="1"/>
    <col min="20" max="20" width="25.5703125" style="1" customWidth="1"/>
    <col min="21" max="16384" width="11.5703125" style="3"/>
  </cols>
  <sheetData>
    <row r="1" spans="2:20" ht="8.4499999999999993" customHeight="1" x14ac:dyDescent="0.2"/>
    <row r="2" spans="2:20" ht="48.75" customHeight="1" x14ac:dyDescent="0.2">
      <c r="B2" s="293"/>
      <c r="C2" s="294"/>
      <c r="D2" s="266" t="s">
        <v>157</v>
      </c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</row>
    <row r="3" spans="2:20" ht="39.75" customHeight="1" x14ac:dyDescent="0.2">
      <c r="B3" s="295"/>
      <c r="C3" s="296"/>
      <c r="D3" s="265" t="s">
        <v>1</v>
      </c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</row>
    <row r="4" spans="2:20" ht="30" customHeight="1" x14ac:dyDescent="0.2">
      <c r="B4" s="297"/>
      <c r="C4" s="298"/>
      <c r="D4" s="265" t="str">
        <f>'Auditorias Internas'!E4</f>
        <v>VIGENCIA  - 2023</v>
      </c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</row>
    <row r="5" spans="2:20" ht="13.5" customHeight="1" x14ac:dyDescent="0.2">
      <c r="C5" s="1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</row>
    <row r="6" spans="2:20" ht="36" customHeight="1" x14ac:dyDescent="0.2">
      <c r="C6" s="1"/>
      <c r="D6" s="1"/>
      <c r="E6" s="1"/>
      <c r="F6" s="278" t="s">
        <v>159</v>
      </c>
      <c r="G6" s="210"/>
      <c r="H6" s="302" t="str">
        <f>'Auditorias Internas'!H6</f>
        <v>Marzo 10 de 2023</v>
      </c>
      <c r="I6" s="302"/>
      <c r="J6" s="302"/>
      <c r="K6" s="302"/>
      <c r="L6" s="302"/>
      <c r="M6" s="302"/>
      <c r="N6" s="302"/>
      <c r="O6" s="302"/>
      <c r="P6" s="278" t="s">
        <v>161</v>
      </c>
      <c r="Q6" s="278"/>
      <c r="R6" s="278"/>
      <c r="S6" s="278"/>
      <c r="T6" s="154" t="str">
        <f>'Auditorias Internas'!T6</f>
        <v>septiembre 4 de 2023</v>
      </c>
    </row>
    <row r="7" spans="2:20" ht="108" customHeight="1" x14ac:dyDescent="0.2">
      <c r="B7" s="210" t="s">
        <v>2</v>
      </c>
      <c r="C7" s="325"/>
      <c r="D7" s="277" t="s">
        <v>3</v>
      </c>
      <c r="E7" s="277"/>
      <c r="F7" s="278" t="s">
        <v>4</v>
      </c>
      <c r="G7" s="210"/>
      <c r="H7" s="277" t="s">
        <v>5</v>
      </c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</row>
    <row r="8" spans="2:20" ht="56.25" customHeight="1" x14ac:dyDescent="0.2">
      <c r="B8" s="278" t="s">
        <v>6</v>
      </c>
      <c r="C8" s="328"/>
      <c r="D8" s="277" t="s">
        <v>7</v>
      </c>
      <c r="E8" s="277"/>
      <c r="F8" s="278" t="s">
        <v>8</v>
      </c>
      <c r="G8" s="210"/>
      <c r="H8" s="277" t="s">
        <v>9</v>
      </c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</row>
    <row r="9" spans="2:20" ht="71.25" customHeight="1" x14ac:dyDescent="0.2">
      <c r="B9" s="278" t="s">
        <v>10</v>
      </c>
      <c r="C9" s="325"/>
      <c r="D9" s="277" t="s">
        <v>11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</row>
    <row r="10" spans="2:20" ht="31.5" customHeight="1" x14ac:dyDescent="0.2">
      <c r="B10" s="278" t="s">
        <v>163</v>
      </c>
      <c r="C10" s="328"/>
      <c r="D10" s="153" t="s">
        <v>164</v>
      </c>
      <c r="E10" s="286" t="s">
        <v>165</v>
      </c>
      <c r="F10" s="286"/>
      <c r="G10" s="286" t="s">
        <v>166</v>
      </c>
      <c r="H10" s="286"/>
      <c r="I10" s="286"/>
      <c r="J10" s="286"/>
      <c r="K10" s="286"/>
      <c r="L10" s="286"/>
      <c r="M10" s="286"/>
      <c r="N10" s="286"/>
      <c r="O10" s="286"/>
      <c r="P10" s="286"/>
      <c r="Q10" s="286" t="s">
        <v>167</v>
      </c>
      <c r="R10" s="286"/>
      <c r="S10" s="286"/>
      <c r="T10" s="286"/>
    </row>
    <row r="11" spans="2:20" ht="15" customHeight="1" thickBot="1" x14ac:dyDescent="0.25">
      <c r="B11" s="3"/>
      <c r="T11" s="3"/>
    </row>
    <row r="12" spans="2:20" ht="33" customHeight="1" thickBot="1" x14ac:dyDescent="0.25">
      <c r="B12" s="3"/>
      <c r="C12" s="84" t="s">
        <v>131</v>
      </c>
      <c r="D12" s="16"/>
      <c r="T12" s="14"/>
    </row>
    <row r="13" spans="2:20" ht="48.75" customHeight="1" x14ac:dyDescent="0.2">
      <c r="B13" s="39" t="s">
        <v>16</v>
      </c>
      <c r="C13" s="35" t="s">
        <v>17</v>
      </c>
      <c r="D13" s="35" t="s">
        <v>19</v>
      </c>
      <c r="E13" s="326" t="s">
        <v>20</v>
      </c>
      <c r="F13" s="327"/>
      <c r="G13" s="35" t="s">
        <v>22</v>
      </c>
      <c r="H13" s="35" t="s">
        <v>23</v>
      </c>
      <c r="I13" s="35" t="s">
        <v>24</v>
      </c>
      <c r="J13" s="35" t="s">
        <v>25</v>
      </c>
      <c r="K13" s="35" t="s">
        <v>26</v>
      </c>
      <c r="L13" s="35" t="s">
        <v>27</v>
      </c>
      <c r="M13" s="35" t="s">
        <v>28</v>
      </c>
      <c r="N13" s="35" t="s">
        <v>29</v>
      </c>
      <c r="O13" s="35" t="s">
        <v>30</v>
      </c>
      <c r="P13" s="35" t="s">
        <v>31</v>
      </c>
      <c r="Q13" s="35" t="s">
        <v>32</v>
      </c>
      <c r="R13" s="35" t="s">
        <v>33</v>
      </c>
      <c r="S13" s="35" t="s">
        <v>34</v>
      </c>
      <c r="T13" s="90" t="s">
        <v>35</v>
      </c>
    </row>
    <row r="14" spans="2:20" ht="56.25" customHeight="1" x14ac:dyDescent="0.2">
      <c r="B14" s="146">
        <v>1</v>
      </c>
      <c r="C14" s="72" t="s">
        <v>132</v>
      </c>
      <c r="D14" s="7" t="s">
        <v>133</v>
      </c>
      <c r="E14" s="318" t="s">
        <v>134</v>
      </c>
      <c r="F14" s="319"/>
      <c r="G14" s="10"/>
      <c r="H14" s="10"/>
      <c r="I14" s="80"/>
      <c r="J14" s="184"/>
      <c r="K14" s="10"/>
      <c r="L14" s="10"/>
      <c r="M14" s="10"/>
      <c r="N14" s="80"/>
      <c r="O14" s="184"/>
      <c r="P14" s="80"/>
      <c r="Q14" s="10"/>
      <c r="R14" s="10"/>
      <c r="S14" s="10">
        <v>2</v>
      </c>
      <c r="T14" s="91" t="str">
        <f>IF(AND(S14&gt;=1),"Ejecutado"," " )</f>
        <v>Ejecutado</v>
      </c>
    </row>
    <row r="15" spans="2:20" ht="53.25" customHeight="1" x14ac:dyDescent="0.2">
      <c r="B15" s="146">
        <v>2</v>
      </c>
      <c r="C15" s="72" t="s">
        <v>136</v>
      </c>
      <c r="D15" s="7" t="s">
        <v>133</v>
      </c>
      <c r="E15" s="318" t="s">
        <v>138</v>
      </c>
      <c r="F15" s="319"/>
      <c r="G15" s="10"/>
      <c r="H15" s="10"/>
      <c r="I15" s="184"/>
      <c r="J15" s="184"/>
      <c r="K15" s="10"/>
      <c r="L15" s="10"/>
      <c r="M15" s="10"/>
      <c r="N15" s="184"/>
      <c r="O15" s="184"/>
      <c r="P15" s="80"/>
      <c r="Q15" s="10"/>
      <c r="R15" s="10"/>
      <c r="S15" s="10">
        <v>2</v>
      </c>
      <c r="T15" s="91" t="str">
        <f>IF(AND(S15&gt;=1),"Ejecutado"," " )</f>
        <v>Ejecutado</v>
      </c>
    </row>
    <row r="16" spans="2:20" ht="88.5" customHeight="1" x14ac:dyDescent="0.2">
      <c r="B16" s="146">
        <v>3</v>
      </c>
      <c r="C16" s="72" t="s">
        <v>142</v>
      </c>
      <c r="D16" s="33" t="s">
        <v>144</v>
      </c>
      <c r="E16" s="318" t="s">
        <v>145</v>
      </c>
      <c r="F16" s="319"/>
      <c r="G16" s="207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207"/>
      <c r="S16" s="10">
        <v>10</v>
      </c>
      <c r="T16" s="91" t="str">
        <f>IF(AND(S16&gt;=1),"Ejecutado"," " )</f>
        <v>Ejecutado</v>
      </c>
    </row>
    <row r="17" spans="2:20" ht="156.75" customHeight="1" x14ac:dyDescent="0.2">
      <c r="B17" s="146">
        <v>4</v>
      </c>
      <c r="C17" s="72" t="s">
        <v>147</v>
      </c>
      <c r="D17" s="33" t="s">
        <v>148</v>
      </c>
      <c r="E17" s="318" t="s">
        <v>149</v>
      </c>
      <c r="F17" s="319"/>
      <c r="G17" s="10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207"/>
      <c r="S17" s="10">
        <v>10</v>
      </c>
      <c r="T17" s="91" t="str">
        <f>IF(AND(S17&gt;=1),"Ejecutado"," " )</f>
        <v>Ejecutado</v>
      </c>
    </row>
    <row r="18" spans="2:20" ht="105.75" customHeight="1" x14ac:dyDescent="0.2">
      <c r="B18" s="146">
        <v>5</v>
      </c>
      <c r="C18" s="92" t="s">
        <v>151</v>
      </c>
      <c r="D18" s="62" t="s">
        <v>152</v>
      </c>
      <c r="E18" s="318" t="s">
        <v>153</v>
      </c>
      <c r="F18" s="319"/>
      <c r="G18" s="208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208"/>
      <c r="S18" s="41">
        <v>10</v>
      </c>
      <c r="T18" s="95" t="str">
        <f>IF(AND(S18&gt;=1),"Ejecutado"," " )</f>
        <v>Ejecutado</v>
      </c>
    </row>
    <row r="19" spans="2:20" x14ac:dyDescent="0.2">
      <c r="B19" s="3" t="s">
        <v>154</v>
      </c>
    </row>
    <row r="20" spans="2:20" ht="14.45" customHeight="1" x14ac:dyDescent="0.2"/>
    <row r="21" spans="2:20" ht="19.899999999999999" customHeight="1" x14ac:dyDescent="0.2">
      <c r="Q21" s="173"/>
    </row>
    <row r="22" spans="2:20" ht="20.45" customHeight="1" x14ac:dyDescent="0.2"/>
    <row r="23" spans="2:20" s="20" customFormat="1" ht="15.75" x14ac:dyDescent="0.2">
      <c r="B23" s="226" t="s">
        <v>155</v>
      </c>
      <c r="C23" s="226"/>
      <c r="D23" s="226"/>
      <c r="E23" s="21"/>
      <c r="F23" s="69" t="s">
        <v>156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11"/>
    </row>
    <row r="24" spans="2:20" x14ac:dyDescent="0.2">
      <c r="S24" s="12"/>
      <c r="T24" s="3"/>
    </row>
  </sheetData>
  <mergeCells count="28">
    <mergeCell ref="E16:F16"/>
    <mergeCell ref="E17:F17"/>
    <mergeCell ref="B23:D23"/>
    <mergeCell ref="E18:F18"/>
    <mergeCell ref="D2:T2"/>
    <mergeCell ref="D3:T3"/>
    <mergeCell ref="D4:T4"/>
    <mergeCell ref="E13:F13"/>
    <mergeCell ref="E14:F14"/>
    <mergeCell ref="B10:C10"/>
    <mergeCell ref="E10:F10"/>
    <mergeCell ref="G10:P10"/>
    <mergeCell ref="Q10:T10"/>
    <mergeCell ref="E15:F15"/>
    <mergeCell ref="B8:C8"/>
    <mergeCell ref="D8:E8"/>
    <mergeCell ref="F8:G8"/>
    <mergeCell ref="H8:T8"/>
    <mergeCell ref="B9:C9"/>
    <mergeCell ref="D9:T9"/>
    <mergeCell ref="B2:C4"/>
    <mergeCell ref="F6:G6"/>
    <mergeCell ref="H6:O6"/>
    <mergeCell ref="P6:S6"/>
    <mergeCell ref="B7:C7"/>
    <mergeCell ref="D7:E7"/>
    <mergeCell ref="F7:G7"/>
    <mergeCell ref="H7:T7"/>
  </mergeCells>
  <hyperlinks>
    <hyperlink ref="D10" location="'Auditorias Internas'!A1" display="AUDITORÍAS INTERNAS " xr:uid="{00000000-0004-0000-0400-000000000000}"/>
    <hyperlink ref="E10:F10" location="'Informes de Ley '!A1" display="INFORMES DE LEY " xr:uid="{00000000-0004-0000-0400-000001000000}"/>
    <hyperlink ref="G10:P10" location="'Evaluación y Seguimiento'!A1" display="EVALUCAIÓN Y SEGUIMIENTO " xr:uid="{00000000-0004-0000-0400-000002000000}"/>
    <hyperlink ref="Q10:T10" location="'Otras actividades'!A1" display="OTRAS ACTIVIDADES " xr:uid="{00000000-0004-0000-0400-000003000000}"/>
  </hyperlinks>
  <pageMargins left="1.4960629921259843" right="0.31496062992125984" top="0.82677165354330717" bottom="0.35433070866141736" header="0.31496062992125984" footer="0.11811023622047245"/>
  <pageSetup paperSize="5" scale="51" orientation="landscape" horizontalDpi="4294967295" verticalDpi="4294967295" r:id="rId1"/>
  <headerFooter>
    <oddFooter>Página &amp;P</oddFooter>
  </headerFooter>
  <drawing r:id="rId2"/>
  <legacyDrawing r:id="rId3"/>
  <oleObjects>
    <mc:AlternateContent xmlns:mc="http://schemas.openxmlformats.org/markup-compatibility/2006">
      <mc:Choice Requires="x14">
        <oleObject progId="Visio.Drawing.11" shapeId="30727" r:id="rId4">
          <objectPr defaultSize="0" autoPict="0" r:id="rId5">
            <anchor moveWithCells="1">
              <from>
                <xdr:col>2</xdr:col>
                <xdr:colOff>419100</xdr:colOff>
                <xdr:row>1</xdr:row>
                <xdr:rowOff>180975</xdr:rowOff>
              </from>
              <to>
                <xdr:col>2</xdr:col>
                <xdr:colOff>2857500</xdr:colOff>
                <xdr:row>3</xdr:row>
                <xdr:rowOff>219075</xdr:rowOff>
              </to>
            </anchor>
          </objectPr>
        </oleObject>
      </mc:Choice>
      <mc:Fallback>
        <oleObject progId="Visio.Drawing.11" shapeId="3072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1:B52"/>
  <sheetViews>
    <sheetView topLeftCell="A28" zoomScale="80" zoomScaleNormal="80" workbookViewId="0">
      <selection activeCell="A51" sqref="A51"/>
    </sheetView>
  </sheetViews>
  <sheetFormatPr baseColWidth="10" defaultColWidth="11.42578125" defaultRowHeight="12.75" x14ac:dyDescent="0.2"/>
  <cols>
    <col min="1" max="1" width="119.42578125" customWidth="1"/>
    <col min="2" max="2" width="46.85546875" customWidth="1"/>
  </cols>
  <sheetData>
    <row r="1" spans="1:2" ht="15.75" thickBot="1" x14ac:dyDescent="0.25">
      <c r="A1" s="110" t="s">
        <v>266</v>
      </c>
      <c r="B1" s="111" t="s">
        <v>18</v>
      </c>
    </row>
    <row r="2" spans="1:2" ht="15" x14ac:dyDescent="0.2">
      <c r="A2" s="121" t="s">
        <v>267</v>
      </c>
      <c r="B2" s="329" t="s">
        <v>125</v>
      </c>
    </row>
    <row r="3" spans="1:2" ht="14.25" x14ac:dyDescent="0.2">
      <c r="A3" s="113"/>
      <c r="B3" s="330"/>
    </row>
    <row r="4" spans="1:2" ht="14.25" x14ac:dyDescent="0.2">
      <c r="A4" s="113" t="s">
        <v>268</v>
      </c>
      <c r="B4" s="330"/>
    </row>
    <row r="5" spans="1:2" x14ac:dyDescent="0.2">
      <c r="A5" s="114"/>
      <c r="B5" s="330"/>
    </row>
    <row r="6" spans="1:2" ht="15.75" x14ac:dyDescent="0.2">
      <c r="A6" s="115" t="s">
        <v>269</v>
      </c>
      <c r="B6" s="330"/>
    </row>
    <row r="7" spans="1:2" ht="15.75" x14ac:dyDescent="0.2">
      <c r="A7" s="115" t="s">
        <v>174</v>
      </c>
      <c r="B7" s="330"/>
    </row>
    <row r="8" spans="1:2" ht="15.75" x14ac:dyDescent="0.2">
      <c r="A8" s="115" t="s">
        <v>175</v>
      </c>
      <c r="B8" s="330"/>
    </row>
    <row r="9" spans="1:2" ht="15.75" x14ac:dyDescent="0.2">
      <c r="A9" s="115" t="s">
        <v>176</v>
      </c>
      <c r="B9" s="330"/>
    </row>
    <row r="10" spans="1:2" ht="15.75" x14ac:dyDescent="0.2">
      <c r="A10" s="115" t="s">
        <v>177</v>
      </c>
      <c r="B10" s="330"/>
    </row>
    <row r="11" spans="1:2" ht="15.75" x14ac:dyDescent="0.2">
      <c r="A11" s="115" t="s">
        <v>178</v>
      </c>
      <c r="B11" s="330"/>
    </row>
    <row r="12" spans="1:2" ht="31.5" x14ac:dyDescent="0.2">
      <c r="A12" s="115" t="s">
        <v>179</v>
      </c>
      <c r="B12" s="330"/>
    </row>
    <row r="13" spans="1:2" ht="15.75" x14ac:dyDescent="0.2">
      <c r="A13" s="115" t="s">
        <v>180</v>
      </c>
      <c r="B13" s="330"/>
    </row>
    <row r="14" spans="1:2" ht="93.75" customHeight="1" x14ac:dyDescent="0.2">
      <c r="A14" s="115" t="s">
        <v>270</v>
      </c>
      <c r="B14" s="330"/>
    </row>
    <row r="15" spans="1:2" ht="15.75" x14ac:dyDescent="0.2">
      <c r="A15" s="115" t="s">
        <v>182</v>
      </c>
      <c r="B15" s="330"/>
    </row>
    <row r="16" spans="1:2" ht="15" thickBot="1" x14ac:dyDescent="0.25">
      <c r="A16" s="112"/>
      <c r="B16" s="331"/>
    </row>
    <row r="17" spans="1:2" ht="15" x14ac:dyDescent="0.2">
      <c r="A17" s="121" t="s">
        <v>271</v>
      </c>
      <c r="B17" s="329" t="s">
        <v>125</v>
      </c>
    </row>
    <row r="18" spans="1:2" ht="14.25" x14ac:dyDescent="0.2">
      <c r="A18" s="113"/>
      <c r="B18" s="330"/>
    </row>
    <row r="19" spans="1:2" ht="14.25" x14ac:dyDescent="0.2">
      <c r="A19" s="113" t="s">
        <v>268</v>
      </c>
      <c r="B19" s="330"/>
    </row>
    <row r="20" spans="1:2" x14ac:dyDescent="0.2">
      <c r="A20" s="114"/>
      <c r="B20" s="330"/>
    </row>
    <row r="21" spans="1:2" ht="15.75" x14ac:dyDescent="0.2">
      <c r="A21" s="115" t="s">
        <v>184</v>
      </c>
      <c r="B21" s="330"/>
    </row>
    <row r="22" spans="1:2" ht="15.75" x14ac:dyDescent="0.2">
      <c r="A22" s="115" t="s">
        <v>186</v>
      </c>
      <c r="B22" s="330"/>
    </row>
    <row r="23" spans="1:2" ht="15.75" x14ac:dyDescent="0.2">
      <c r="A23" s="116" t="s">
        <v>272</v>
      </c>
      <c r="B23" s="330"/>
    </row>
    <row r="24" spans="1:2" x14ac:dyDescent="0.2">
      <c r="A24" s="114"/>
      <c r="B24" s="330"/>
    </row>
    <row r="25" spans="1:2" ht="15.75" x14ac:dyDescent="0.2">
      <c r="A25" s="115" t="s">
        <v>187</v>
      </c>
      <c r="B25" s="330"/>
    </row>
    <row r="26" spans="1:2" ht="15" x14ac:dyDescent="0.2">
      <c r="A26" s="117"/>
      <c r="B26" s="330"/>
    </row>
    <row r="27" spans="1:2" ht="15" thickBot="1" x14ac:dyDescent="0.25">
      <c r="A27" s="112"/>
      <c r="B27" s="331"/>
    </row>
    <row r="28" spans="1:2" ht="15" x14ac:dyDescent="0.2">
      <c r="A28" s="121" t="s">
        <v>273</v>
      </c>
      <c r="B28" s="329" t="s">
        <v>125</v>
      </c>
    </row>
    <row r="29" spans="1:2" ht="14.25" x14ac:dyDescent="0.2">
      <c r="A29" s="113" t="s">
        <v>268</v>
      </c>
      <c r="B29" s="330"/>
    </row>
    <row r="30" spans="1:2" x14ac:dyDescent="0.2">
      <c r="A30" s="114"/>
      <c r="B30" s="330"/>
    </row>
    <row r="31" spans="1:2" ht="15.75" x14ac:dyDescent="0.2">
      <c r="A31" s="115" t="s">
        <v>189</v>
      </c>
      <c r="B31" s="330"/>
    </row>
    <row r="32" spans="1:2" ht="15.75" x14ac:dyDescent="0.2">
      <c r="A32" s="115" t="s">
        <v>190</v>
      </c>
      <c r="B32" s="330"/>
    </row>
    <row r="33" spans="1:2" ht="15.75" x14ac:dyDescent="0.2">
      <c r="A33" s="115" t="s">
        <v>191</v>
      </c>
      <c r="B33" s="330"/>
    </row>
    <row r="34" spans="1:2" ht="15.75" x14ac:dyDescent="0.2">
      <c r="A34" s="115" t="s">
        <v>192</v>
      </c>
      <c r="B34" s="330"/>
    </row>
    <row r="35" spans="1:2" ht="15.75" x14ac:dyDescent="0.2">
      <c r="A35" s="115" t="s">
        <v>274</v>
      </c>
      <c r="B35" s="330"/>
    </row>
    <row r="36" spans="1:2" ht="15.75" x14ac:dyDescent="0.2">
      <c r="A36" s="115" t="s">
        <v>194</v>
      </c>
      <c r="B36" s="330"/>
    </row>
    <row r="37" spans="1:2" ht="15.75" x14ac:dyDescent="0.2">
      <c r="A37" s="115" t="s">
        <v>195</v>
      </c>
      <c r="B37" s="330"/>
    </row>
    <row r="38" spans="1:2" ht="15.75" x14ac:dyDescent="0.2">
      <c r="A38" s="115" t="s">
        <v>196</v>
      </c>
      <c r="B38" s="330"/>
    </row>
    <row r="39" spans="1:2" ht="15.75" x14ac:dyDescent="0.2">
      <c r="A39" s="115" t="s">
        <v>197</v>
      </c>
      <c r="B39" s="330"/>
    </row>
    <row r="40" spans="1:2" ht="15" thickBot="1" x14ac:dyDescent="0.25">
      <c r="A40" s="112"/>
      <c r="B40" s="331"/>
    </row>
    <row r="41" spans="1:2" ht="15" x14ac:dyDescent="0.2">
      <c r="A41" s="122" t="s">
        <v>275</v>
      </c>
      <c r="B41" s="329" t="s">
        <v>63</v>
      </c>
    </row>
    <row r="42" spans="1:2" ht="14.25" x14ac:dyDescent="0.2">
      <c r="A42" s="119" t="s">
        <v>276</v>
      </c>
      <c r="B42" s="330"/>
    </row>
    <row r="43" spans="1:2" ht="14.25" x14ac:dyDescent="0.2">
      <c r="A43" s="164" t="s">
        <v>277</v>
      </c>
      <c r="B43" s="330"/>
    </row>
    <row r="44" spans="1:2" ht="14.25" x14ac:dyDescent="0.2">
      <c r="A44" s="164" t="s">
        <v>278</v>
      </c>
      <c r="B44" s="330"/>
    </row>
    <row r="45" spans="1:2" ht="14.25" x14ac:dyDescent="0.2">
      <c r="A45" s="164" t="s">
        <v>279</v>
      </c>
      <c r="B45" s="330"/>
    </row>
    <row r="46" spans="1:2" ht="14.25" x14ac:dyDescent="0.2">
      <c r="A46" s="164" t="s">
        <v>280</v>
      </c>
      <c r="B46" s="330"/>
    </row>
    <row r="47" spans="1:2" ht="14.25" x14ac:dyDescent="0.2">
      <c r="A47" s="119" t="s">
        <v>281</v>
      </c>
      <c r="B47" s="330"/>
    </row>
    <row r="48" spans="1:2" ht="14.25" x14ac:dyDescent="0.2">
      <c r="A48" s="119" t="s">
        <v>282</v>
      </c>
      <c r="B48" s="330"/>
    </row>
    <row r="49" spans="1:2" ht="14.25" x14ac:dyDescent="0.2">
      <c r="A49" s="119" t="s">
        <v>283</v>
      </c>
      <c r="B49" s="330"/>
    </row>
    <row r="50" spans="1:2" ht="14.25" x14ac:dyDescent="0.2">
      <c r="A50" s="119" t="s">
        <v>284</v>
      </c>
      <c r="B50" s="330"/>
    </row>
    <row r="51" spans="1:2" ht="15" thickBot="1" x14ac:dyDescent="0.25">
      <c r="A51" s="118" t="s">
        <v>285</v>
      </c>
      <c r="B51" s="331"/>
    </row>
    <row r="52" spans="1:2" ht="171" customHeight="1" thickBot="1" x14ac:dyDescent="0.25">
      <c r="A52" s="118" t="s">
        <v>286</v>
      </c>
      <c r="B52" s="120" t="s">
        <v>287</v>
      </c>
    </row>
  </sheetData>
  <mergeCells count="4">
    <mergeCell ref="B2:B16"/>
    <mergeCell ref="B17:B27"/>
    <mergeCell ref="B28:B40"/>
    <mergeCell ref="B41:B5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plantilla inicial </vt:lpstr>
      <vt:lpstr>Auditorias Internas</vt:lpstr>
      <vt:lpstr>Informes de Ley </vt:lpstr>
      <vt:lpstr>Evaluación y Seguimiento</vt:lpstr>
      <vt:lpstr>Otras actividades</vt:lpstr>
      <vt:lpstr>Alcance de Auditoría</vt:lpstr>
      <vt:lpstr>'Auditorias Internas'!Área_de_impresión</vt:lpstr>
      <vt:lpstr>'Evaluación y Seguimiento'!Área_de_impresión</vt:lpstr>
      <vt:lpstr>'Informes de Ley '!Área_de_impresión</vt:lpstr>
      <vt:lpstr>'Otras actividades'!Área_de_impresión</vt:lpstr>
      <vt:lpstr>'plantilla inicial '!Área_de_impresión</vt:lpstr>
      <vt:lpstr>'Evaluación y Seguimiento'!Títulos_a_imprimir</vt:lpstr>
      <vt:lpstr>'Otras actividades'!Títulos_a_imprimir</vt:lpstr>
      <vt:lpstr>'plantilla inicial '!Títulos_a_imprimir</vt:lpstr>
    </vt:vector>
  </TitlesOfParts>
  <Manager/>
  <Company>UIS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</dc:creator>
  <cp:keywords/>
  <dc:description/>
  <cp:lastModifiedBy>GLORIA PATRICIA PORRAS ROJAS</cp:lastModifiedBy>
  <cp:revision/>
  <dcterms:created xsi:type="dcterms:W3CDTF">2007-11-06T20:42:11Z</dcterms:created>
  <dcterms:modified xsi:type="dcterms:W3CDTF">2024-02-21T16:27:25Z</dcterms:modified>
  <cp:category/>
  <cp:contentStatus/>
</cp:coreProperties>
</file>