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S\Downloads\"/>
    </mc:Choice>
  </mc:AlternateContent>
  <xr:revisionPtr revIDLastSave="0" documentId="8_{04AC79B4-07A9-44EF-B368-5E10C20FCF1E}" xr6:coauthVersionLast="47" xr6:coauthVersionMax="47" xr10:uidLastSave="{00000000-0000-0000-0000-000000000000}"/>
  <bookViews>
    <workbookView xWindow="0" yWindow="0" windowWidth="19200" windowHeight="6705" activeTab="1" xr2:uid="{00000000-000D-0000-FFFF-FFFF00000000}"/>
  </bookViews>
  <sheets>
    <sheet name="RESULTADOS" sheetId="2" r:id="rId1"/>
    <sheet name="SUIT_2023" sheetId="1" r:id="rId2"/>
  </sheets>
  <definedNames>
    <definedName name="_xlnm._FilterDatabase" localSheetId="1" hidden="1">SUIT_2023!$A$3:$H$24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E13" i="2"/>
  <c r="E12" i="2"/>
  <c r="D14" i="2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J24" i="1"/>
  <c r="H24" i="1"/>
  <c r="F24" i="1"/>
  <c r="G24" i="1"/>
  <c r="D24" i="1"/>
  <c r="E24" i="1"/>
  <c r="C24" i="1"/>
  <c r="E14" i="2" l="1"/>
  <c r="N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UIS</author>
  </authors>
  <commentList>
    <comment ref="K3" authorId="0" shapeId="0" xr:uid="{C1C22F2D-1164-4E05-95A1-674A7064120B}">
      <text>
        <r>
          <rPr>
            <b/>
            <sz val="9"/>
            <color indexed="81"/>
            <rFont val="Tahoma"/>
            <family val="2"/>
          </rPr>
          <t>UIS:</t>
        </r>
        <r>
          <rPr>
            <sz val="9"/>
            <color indexed="81"/>
            <rFont val="Tahoma"/>
            <family val="2"/>
          </rPr>
          <t xml:space="preserve">
Para calcular la satistacción de usuarios, se excluyen las Quejas, Reclamos y Denuncias. </t>
        </r>
      </text>
    </comment>
  </commentList>
</comments>
</file>

<file path=xl/sharedStrings.xml><?xml version="1.0" encoding="utf-8"?>
<sst xmlns="http://schemas.openxmlformats.org/spreadsheetml/2006/main" count="104" uniqueCount="49">
  <si>
    <t>RESULTADOS TRÁMITES UNIVERSIDAD INDUSTRIAL DE SANTANDER 2023</t>
  </si>
  <si>
    <t>Total usuarios y satisfacción trámites 2023</t>
  </si>
  <si>
    <t>Total Usuarios</t>
  </si>
  <si>
    <t>Total Usuarios Satisfechos</t>
  </si>
  <si>
    <t>Parcialmente en línea</t>
  </si>
  <si>
    <t>Totalmente en línea</t>
  </si>
  <si>
    <t>Presencial</t>
  </si>
  <si>
    <t>Reporte Usuarios Satisfechos Trámites
 Universidad Industrial de Santander 2023</t>
  </si>
  <si>
    <t xml:space="preserve">A continuación se presentan los datos del total de usuarios registrados en el SUIT y total de usuarios satisfechos vigencia 2023. </t>
  </si>
  <si>
    <t>No.</t>
  </si>
  <si>
    <t xml:space="preserve">
Nombre
(Trámite/OPA/Consulta)
</t>
  </si>
  <si>
    <t>Tipo</t>
  </si>
  <si>
    <t>Medio</t>
  </si>
  <si>
    <t>Proceso que reporta la información</t>
  </si>
  <si>
    <t>Total de usuarios en 2023</t>
  </si>
  <si>
    <t>PQRSDF</t>
  </si>
  <si>
    <t>Total usuarios satisfechos en 2023</t>
  </si>
  <si>
    <t>Trámite</t>
  </si>
  <si>
    <t>OPA</t>
  </si>
  <si>
    <t>Cosulta</t>
  </si>
  <si>
    <t>Quejas usuarios en 2023</t>
  </si>
  <si>
    <t>Reclamos usuarios en 2023</t>
  </si>
  <si>
    <t>Denuncias de usuarios en 2023</t>
  </si>
  <si>
    <t xml:space="preserve">Contenido del programa académico </t>
  </si>
  <si>
    <t>x</t>
  </si>
  <si>
    <r>
      <t xml:space="preserve">Admisiones y Registro Académico 
</t>
    </r>
    <r>
      <rPr>
        <sz val="10"/>
        <color theme="1"/>
        <rFont val="Humanst521 BT"/>
        <family val="2"/>
      </rPr>
      <t>(Gestor de operaciones)</t>
    </r>
  </si>
  <si>
    <t>Transferencia de estudiantes de pregrado</t>
  </si>
  <si>
    <t>Carnetización</t>
  </si>
  <si>
    <t>Aplazamiento del semestre</t>
  </si>
  <si>
    <t>Renovación de matrícula de estudiantes</t>
  </si>
  <si>
    <t>Cancelación de la matrícula académica</t>
  </si>
  <si>
    <t>Inscripción aspirantes a programas de pregrados</t>
  </si>
  <si>
    <t>Registro de asignaturas</t>
  </si>
  <si>
    <t>Matrícula aspirantes admitidos a programas de pregrado</t>
  </si>
  <si>
    <t>Inscripción aspirantes a programas de posgrados</t>
  </si>
  <si>
    <t>Matrícula aspirantes admitidos a programas de posgrado</t>
  </si>
  <si>
    <t>Cursos intersemestrales</t>
  </si>
  <si>
    <t>Matrícula a cursos de idiomas</t>
  </si>
  <si>
    <r>
      <t xml:space="preserve">Instituto de lenguas
</t>
    </r>
    <r>
      <rPr>
        <sz val="10"/>
        <color theme="1"/>
        <rFont val="Humanst521 BT"/>
        <family val="2"/>
      </rPr>
      <t>(Gestor de operaciones)</t>
    </r>
  </si>
  <si>
    <t>Fraccionamiento de matrícula</t>
  </si>
  <si>
    <r>
      <t xml:space="preserve">Financiero 
</t>
    </r>
    <r>
      <rPr>
        <sz val="10"/>
        <color theme="1"/>
        <rFont val="Humanst521 BT"/>
        <family val="2"/>
      </rPr>
      <t xml:space="preserve">(Gestor de operaciones) </t>
    </r>
  </si>
  <si>
    <t>Movilidad académica</t>
  </si>
  <si>
    <r>
      <t xml:space="preserve">Relaciones Exteriores 
</t>
    </r>
    <r>
      <rPr>
        <sz val="10"/>
        <color theme="1"/>
        <rFont val="Humanst521 BT"/>
        <family val="2"/>
      </rPr>
      <t>(Gestor de operaciones)</t>
    </r>
  </si>
  <si>
    <t>Reingreso a un programa académico</t>
  </si>
  <si>
    <t>Grado de pregrado y posgrado</t>
  </si>
  <si>
    <t>Devolución y/o compensación de pagos en exceso y pagos de lo no debido por conceptos no tributarios</t>
  </si>
  <si>
    <t>Inscripción y matrícula a programas de trabajo y desarrollo humano</t>
  </si>
  <si>
    <r>
      <t xml:space="preserve">Vicerrectoría de Investigación y Extensión 
</t>
    </r>
    <r>
      <rPr>
        <sz val="10"/>
        <color theme="1"/>
        <rFont val="Humanst521 BT"/>
        <family val="2"/>
      </rPr>
      <t>(Gestor de operaciones)</t>
    </r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</si>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</sst>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Humanst521 BT"/>
      <family val="2"/>
    </font>
    <font>
      <b/>
      <sz val="11"/>
      <name val="Humanst521 BT"/>
      <family val="2"/>
    </font>
    <font>
      <b/>
      <sz val="11"/>
      <color theme="1"/>
      <name val="Humanst521 BT"/>
      <family val="2"/>
    </font>
    <font>
      <sz val="11"/>
      <color rgb="FF333333"/>
      <name val="Humanst521 BT"/>
      <family val="2"/>
    </font>
    <font>
      <sz val="11"/>
      <name val="Humanst521 BT"/>
      <family val="2"/>
    </font>
    <font>
      <b/>
      <sz val="20"/>
      <color rgb="FF333333"/>
      <name val="Humanst521 BT"/>
      <family val="2"/>
    </font>
    <font>
      <b/>
      <sz val="20"/>
      <color theme="1"/>
      <name val="Humanst521 BT"/>
      <family val="2"/>
    </font>
    <font>
      <b/>
      <sz val="12"/>
      <name val="Humanst521 BT"/>
      <family val="2"/>
    </font>
    <font>
      <b/>
      <sz val="12"/>
      <color theme="1"/>
      <name val="Humanst521 BT"/>
      <family val="2"/>
    </font>
    <font>
      <sz val="11"/>
      <color theme="1"/>
      <name val="Calibri"/>
      <family val="2"/>
      <scheme val="minor"/>
    </font>
    <font>
      <b/>
      <sz val="20"/>
      <name val="Humanst521 BT"/>
      <family val="2"/>
    </font>
    <font>
      <sz val="10"/>
      <color theme="1"/>
      <name val="Humanst521 B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Humanst521 BT"/>
      <family val="2"/>
    </font>
    <font>
      <sz val="11"/>
      <color rgb="FF00B0F0"/>
      <name val="Humanst521 BT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0" fontId="4" fillId="6" borderId="10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9" fillId="4" borderId="8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6" fillId="8" borderId="1" xfId="2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2" borderId="0" xfId="0" applyFill="1"/>
    <xf numFmtId="1" fontId="2" fillId="2" borderId="14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/>
    <xf numFmtId="0" fontId="0" fillId="2" borderId="25" xfId="0" applyFill="1" applyBorder="1"/>
    <xf numFmtId="0" fontId="0" fillId="2" borderId="22" xfId="0" applyFill="1" applyBorder="1"/>
    <xf numFmtId="0" fontId="0" fillId="2" borderId="12" xfId="0" applyFill="1" applyBorder="1"/>
    <xf numFmtId="0" fontId="0" fillId="2" borderId="23" xfId="0" applyFill="1" applyBorder="1"/>
    <xf numFmtId="0" fontId="4" fillId="7" borderId="30" xfId="0" applyFont="1" applyFill="1" applyBorder="1" applyAlignment="1">
      <alignment horizontal="center" vertical="center" textRotation="90" wrapText="1"/>
    </xf>
    <xf numFmtId="0" fontId="4" fillId="7" borderId="31" xfId="0" applyFont="1" applyFill="1" applyBorder="1" applyAlignment="1">
      <alignment horizontal="center" vertical="center" textRotation="90" wrapText="1"/>
    </xf>
    <xf numFmtId="0" fontId="2" fillId="8" borderId="3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vertical="center"/>
    </xf>
    <xf numFmtId="0" fontId="19" fillId="3" borderId="34" xfId="0" applyFont="1" applyFill="1" applyBorder="1" applyAlignment="1">
      <alignment vertical="center"/>
    </xf>
    <xf numFmtId="0" fontId="19" fillId="3" borderId="36" xfId="0" applyFont="1" applyFill="1" applyBorder="1" applyAlignment="1">
      <alignment vertical="center"/>
    </xf>
    <xf numFmtId="0" fontId="19" fillId="3" borderId="37" xfId="0" applyFont="1" applyFill="1" applyBorder="1" applyAlignment="1">
      <alignment vertical="center"/>
    </xf>
    <xf numFmtId="0" fontId="0" fillId="2" borderId="42" xfId="0" applyFill="1" applyBorder="1"/>
    <xf numFmtId="0" fontId="19" fillId="0" borderId="43" xfId="0" applyFont="1" applyBorder="1" applyAlignment="1">
      <alignment vertical="center"/>
    </xf>
    <xf numFmtId="0" fontId="2" fillId="9" borderId="3" xfId="0" applyFont="1" applyFill="1" applyBorder="1" applyAlignment="1">
      <alignment horizontal="center" vertical="center" wrapText="1"/>
    </xf>
    <xf numFmtId="1" fontId="6" fillId="9" borderId="1" xfId="2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3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" fontId="9" fillId="4" borderId="18" xfId="2" applyNumberFormat="1" applyFont="1" applyFill="1" applyBorder="1" applyAlignment="1">
      <alignment horizontal="center" vertical="center" wrapText="1"/>
    </xf>
    <xf numFmtId="1" fontId="9" fillId="4" borderId="9" xfId="2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9" fillId="4" borderId="22" xfId="2" applyNumberFormat="1" applyFont="1" applyFill="1" applyBorder="1" applyAlignment="1">
      <alignment horizontal="center" vertical="center" wrapText="1"/>
    </xf>
    <xf numFmtId="1" fontId="9" fillId="4" borderId="12" xfId="2" applyNumberFormat="1" applyFont="1" applyFill="1" applyBorder="1" applyAlignment="1">
      <alignment horizontal="center" vertical="center" wrapText="1"/>
    </xf>
    <xf numFmtId="1" fontId="9" fillId="4" borderId="23" xfId="2" applyNumberFormat="1" applyFont="1" applyFill="1" applyBorder="1" applyAlignment="1">
      <alignment horizontal="center" vertical="center" wrapText="1"/>
    </xf>
    <xf numFmtId="1" fontId="9" fillId="4" borderId="25" xfId="2" applyNumberFormat="1" applyFont="1" applyFill="1" applyBorder="1" applyAlignment="1">
      <alignment horizontal="center" vertical="center" wrapText="1"/>
    </xf>
  </cellXfs>
  <cellStyles count="3">
    <cellStyle name="Hyperlink" xfId="1" xr:uid="{00000000-000B-0000-0000-000008000000}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12A80A"/>
      <color rgb="FF179410"/>
      <color rgb="FF1A9614"/>
      <color rgb="FF2A9C24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umanst521 BT" panose="020B0602020204020204" pitchFamily="34" charset="0"/>
                <a:ea typeface="+mn-ea"/>
                <a:cs typeface="+mn-cs"/>
              </a:defRPr>
            </a:pPr>
            <a:r>
              <a:rPr lang="es-CO" sz="2400"/>
              <a:t>Total usuarios satisfacción</a:t>
            </a:r>
          </a:p>
          <a:p>
            <a:pPr>
              <a:defRPr sz="2400"/>
            </a:pPr>
            <a:r>
              <a:rPr lang="es-CO" sz="2400"/>
              <a:t>Trámites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umanst521 BT" panose="020B0602020204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RESULTADOS!$D$11</c:f>
              <c:strCache>
                <c:ptCount val="1"/>
                <c:pt idx="0">
                  <c:v>Total Usuarios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RESULTADOS!$B$12:$C$14</c:f>
              <c:multiLvlStrCache>
                <c:ptCount val="3"/>
                <c:lvl/>
                <c:lvl>
                  <c:pt idx="0">
                    <c:v>Parcialmente en línea</c:v>
                  </c:pt>
                  <c:pt idx="1">
                    <c:v>Totalmente en línea</c:v>
                  </c:pt>
                  <c:pt idx="2">
                    <c:v>Presencial</c:v>
                  </c:pt>
                </c:lvl>
              </c:multiLvlStrCache>
            </c:multiLvlStrRef>
          </c:cat>
          <c:val>
            <c:numRef>
              <c:f>RESULTADOS!$D$12:$D$14</c:f>
              <c:numCache>
                <c:formatCode>0</c:formatCode>
                <c:ptCount val="3"/>
                <c:pt idx="0">
                  <c:v>28549</c:v>
                </c:pt>
                <c:pt idx="1">
                  <c:v>51451</c:v>
                </c:pt>
                <c:pt idx="2">
                  <c:v>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6-4D0F-A713-3A4F6760DBA2}"/>
            </c:ext>
          </c:extLst>
        </c:ser>
        <c:ser>
          <c:idx val="1"/>
          <c:order val="1"/>
          <c:tx>
            <c:strRef>
              <c:f>RESULTADOS!$E$11</c:f>
              <c:strCache>
                <c:ptCount val="1"/>
                <c:pt idx="0">
                  <c:v>Total Usuarios Satisfechos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umanst521 BT" panose="020B0602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RESULTADOS!$B$12:$C$14</c:f>
              <c:multiLvlStrCache>
                <c:ptCount val="3"/>
                <c:lvl/>
                <c:lvl>
                  <c:pt idx="0">
                    <c:v>Parcialmente en línea</c:v>
                  </c:pt>
                  <c:pt idx="1">
                    <c:v>Totalmente en línea</c:v>
                  </c:pt>
                  <c:pt idx="2">
                    <c:v>Presencial</c:v>
                  </c:pt>
                </c:lvl>
              </c:multiLvlStrCache>
            </c:multiLvlStrRef>
          </c:cat>
          <c:val>
            <c:numRef>
              <c:f>RESULTADOS!$E$12:$E$14</c:f>
              <c:numCache>
                <c:formatCode>0</c:formatCode>
                <c:ptCount val="3"/>
                <c:pt idx="0">
                  <c:v>28548</c:v>
                </c:pt>
                <c:pt idx="1">
                  <c:v>51448</c:v>
                </c:pt>
                <c:pt idx="2">
                  <c:v>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6-4D0F-A713-3A4F6760DB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8109296"/>
        <c:axId val="1644964480"/>
      </c:barChart>
      <c:catAx>
        <c:axId val="189810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umanst521 BT" panose="020B0602020204020204" pitchFamily="34" charset="0"/>
                <a:ea typeface="+mn-ea"/>
                <a:cs typeface="+mn-cs"/>
              </a:defRPr>
            </a:pPr>
            <a:endParaRPr lang="en-US"/>
          </a:p>
        </c:txPr>
        <c:crossAx val="1644964480"/>
        <c:crosses val="autoZero"/>
        <c:auto val="1"/>
        <c:lblAlgn val="ctr"/>
        <c:lblOffset val="100"/>
        <c:noMultiLvlLbl val="0"/>
      </c:catAx>
      <c:valAx>
        <c:axId val="164496448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89810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umanst521 BT" panose="020B06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umanst521 BT" panose="020B0602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SUIT_2023!A1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603398</xdr:colOff>
      <xdr:row>3</xdr:row>
      <xdr:rowOff>46643</xdr:rowOff>
    </xdr:from>
    <xdr:to>
      <xdr:col>14</xdr:col>
      <xdr:colOff>597578</xdr:colOff>
      <xdr:row>20</xdr:row>
      <xdr:rowOff>64634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8816B2A-EE39-46D1-81B2-63D97E050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85725</xdr:colOff>
      <xdr:row>0</xdr:row>
      <xdr:rowOff>85725</xdr:rowOff>
    </xdr:from>
    <xdr:to>
      <xdr:col>14</xdr:col>
      <xdr:colOff>657225</xdr:colOff>
      <xdr:row>1</xdr:row>
      <xdr:rowOff>466725</xdr:rowOff>
    </xdr:to>
    <xdr:pic>
      <xdr:nvPicPr>
        <xdr:cNvPr id="9" name="Gráfico 8" descr="Comparti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A682BD-805F-4EAA-B5F3-50028ECBA238}"/>
            </a:ext>
            <a:ext uri="{147F2762-F138-4A5C-976F-8EAC2B608ADB}">
              <a16:predDERef xmlns:a16="http://schemas.microsoft.com/office/drawing/2014/main" pred="{18816B2A-EE39-46D1-81B2-63D97E050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497050" y="85725"/>
          <a:ext cx="571500" cy="571500"/>
        </a:xfrm>
        <a:prstGeom prst="rect">
          <a:avLst/>
        </a:prstGeom>
      </xdr:spPr>
    </xdr:pic>
    <xdr:clientData/>
  </xdr:twoCellAnchor>
  <xdr:twoCellAnchor>
    <xdr:from>
      <xdr:col>12</xdr:col>
      <xdr:colOff>400050</xdr:colOff>
      <xdr:row>0</xdr:row>
      <xdr:rowOff>180975</xdr:rowOff>
    </xdr:from>
    <xdr:to>
      <xdr:col>14</xdr:col>
      <xdr:colOff>161925</xdr:colOff>
      <xdr:row>4</xdr:row>
      <xdr:rowOff>47625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A681C9-A6A5-8452-2F0C-22DF5FF8B31D}"/>
            </a:ext>
            <a:ext uri="{147F2762-F138-4A5C-976F-8EAC2B608ADB}">
              <a16:predDERef xmlns:a16="http://schemas.microsoft.com/office/drawing/2014/main" pred="{D0A682BD-805F-4EAA-B5F3-50028ECBA238}"/>
            </a:ext>
          </a:extLst>
        </xdr:cNvPr>
        <xdr:cNvSpPr txBox="1"/>
      </xdr:nvSpPr>
      <xdr:spPr>
        <a:xfrm>
          <a:off x="12525375" y="180975"/>
          <a:ext cx="1285875" cy="952500"/>
        </a:xfrm>
        <a:prstGeom prst="rect">
          <a:avLst/>
        </a:prstGeom>
        <a:noFill/>
        <a:ln w="9525" cmpd="sng">
          <a:noFill/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800" b="1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Ver detalle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0</xdr:rowOff>
    </xdr:from>
    <xdr:to>
      <xdr:col>0</xdr:col>
      <xdr:colOff>1476375</xdr:colOff>
      <xdr:row>1</xdr:row>
      <xdr:rowOff>447675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1F3456C-E510-CF9C-93DC-97740CE246CF}"/>
            </a:ext>
            <a:ext uri="{147F2762-F138-4A5C-976F-8EAC2B608ADB}">
              <a16:predDERef xmlns:a16="http://schemas.microsoft.com/office/drawing/2014/main" pred="{D4A681C9-A6A5-8452-2F0C-22DF5FF8B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875" y="0"/>
          <a:ext cx="133350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148880</xdr:colOff>
      <xdr:row>0</xdr:row>
      <xdr:rowOff>99254</xdr:rowOff>
    </xdr:from>
    <xdr:to>
      <xdr:col>1</xdr:col>
      <xdr:colOff>1794160</xdr:colOff>
      <xdr:row>0</xdr:row>
      <xdr:rowOff>1109384</xdr:rowOff>
    </xdr:to>
    <xdr:pic>
      <xdr:nvPicPr>
        <xdr:cNvPr id="4" name="Imagen 3" descr="Universidad Industrial de Santander - Wikipedia, la enciclopedia libre">
          <a:extLst>
            <a:ext uri="{FF2B5EF4-FFF2-40B4-BE49-F238E27FC236}">
              <a16:creationId xmlns:a16="http://schemas.microsoft.com/office/drawing/2014/main" id="{41D32B55-5283-416E-BDDB-581646E4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80" y="99254"/>
          <a:ext cx="2059898" cy="1010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B7C4E-5FAA-4846-A8B1-696566233E49}">
  <dimension ref="A1:O22"/>
  <sheetViews>
    <sheetView zoomScale="70" zoomScaleNormal="70" workbookViewId="0">
      <selection activeCell="E13" sqref="E13"/>
    </sheetView>
  </sheetViews>
  <sheetFormatPr defaultColWidth="11.42578125" defaultRowHeight="15"/>
  <cols>
    <col min="1" max="1" width="23.7109375" style="51" customWidth="1"/>
    <col min="2" max="2" width="19.85546875" style="51" customWidth="1"/>
    <col min="3" max="3" width="25" style="51" customWidth="1"/>
    <col min="4" max="4" width="16.28515625" style="51" bestFit="1" customWidth="1"/>
    <col min="5" max="5" width="29.28515625" style="51" bestFit="1" customWidth="1"/>
    <col min="6" max="16384" width="11.42578125" style="51"/>
  </cols>
  <sheetData>
    <row r="1" spans="1:15" ht="15" customHeight="1">
      <c r="A1" s="70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66"/>
      <c r="O1" s="67"/>
    </row>
    <row r="2" spans="1:15" ht="40.5" customHeight="1">
      <c r="A2" s="71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68"/>
      <c r="O2" s="69"/>
    </row>
    <row r="3" spans="1:15">
      <c r="A3" s="54"/>
      <c r="O3" s="55"/>
    </row>
    <row r="4" spans="1:15">
      <c r="A4" s="54"/>
      <c r="O4" s="55"/>
    </row>
    <row r="5" spans="1:15">
      <c r="A5" s="54"/>
      <c r="O5" s="55"/>
    </row>
    <row r="6" spans="1:15">
      <c r="A6" s="54"/>
      <c r="O6" s="55"/>
    </row>
    <row r="7" spans="1:15">
      <c r="A7" s="54"/>
      <c r="O7" s="55"/>
    </row>
    <row r="8" spans="1:15">
      <c r="A8" s="54"/>
      <c r="O8" s="55"/>
    </row>
    <row r="9" spans="1:15">
      <c r="A9" s="54"/>
      <c r="B9" s="79" t="s">
        <v>1</v>
      </c>
      <c r="C9" s="80"/>
      <c r="D9" s="80"/>
      <c r="E9" s="81"/>
      <c r="O9" s="55"/>
    </row>
    <row r="10" spans="1:15">
      <c r="A10" s="54"/>
      <c r="B10" s="82"/>
      <c r="C10" s="83"/>
      <c r="D10" s="83"/>
      <c r="E10" s="84"/>
      <c r="O10" s="55"/>
    </row>
    <row r="11" spans="1:15" ht="28.5" customHeight="1">
      <c r="A11" s="54"/>
      <c r="B11" s="89"/>
      <c r="C11" s="90"/>
      <c r="D11" s="53" t="s">
        <v>2</v>
      </c>
      <c r="E11" s="62" t="s">
        <v>3</v>
      </c>
      <c r="O11" s="55"/>
    </row>
    <row r="12" spans="1:15" ht="22.5" customHeight="1">
      <c r="A12" s="54"/>
      <c r="B12" s="85" t="s">
        <v>4</v>
      </c>
      <c r="C12" s="86"/>
      <c r="D12" s="52">
        <f>+SUIT_2023!J5+SUIT_2023!J16+SUIT_2023!J17+SUIT_2023!J18+SUIT_2023!J20+SUIT_2023!J21+SUIT_2023!J22+SUIT_2023!J23</f>
        <v>28549</v>
      </c>
      <c r="E12" s="63">
        <f>+SUIT_2023!N5+SUIT_2023!N16+SUIT_2023!N17+SUIT_2023!N18+SUIT_2023!N20+SUIT_2023!N21+SUIT_2023!N22+SUIT_2023!N23</f>
        <v>28548</v>
      </c>
      <c r="O12" s="55"/>
    </row>
    <row r="13" spans="1:15" ht="22.5" customHeight="1">
      <c r="A13" s="54"/>
      <c r="B13" s="85" t="s">
        <v>5</v>
      </c>
      <c r="C13" s="86"/>
      <c r="D13" s="52">
        <f>+SUIT_2023!J7+SUIT_2023!J9+SUIT_2023!J11+SUIT_2023!J12+SUIT_2023!J13+SUIT_2023!J14+SUIT_2023!J15+SUIT_2023!J19</f>
        <v>51451</v>
      </c>
      <c r="E13" s="63">
        <f>+SUIT_2023!N7+SUIT_2023!N9+SUIT_2023!N11+SUIT_2023!N12+SUIT_2023!N13+SUIT_2023!N14+SUIT_2023!N15+SUIT_2023!N19</f>
        <v>51448</v>
      </c>
      <c r="O13" s="55"/>
    </row>
    <row r="14" spans="1:15" ht="22.5" customHeight="1">
      <c r="A14" s="54"/>
      <c r="B14" s="87" t="s">
        <v>6</v>
      </c>
      <c r="C14" s="88"/>
      <c r="D14" s="64">
        <f>+SUIT_2023!J6+SUIT_2023!J8+SUIT_2023!J10</f>
        <v>1657</v>
      </c>
      <c r="E14" s="65">
        <f>+SUIT_2023!N6+SUIT_2023!N8+SUIT_2023!N10</f>
        <v>1657</v>
      </c>
      <c r="O14" s="55"/>
    </row>
    <row r="15" spans="1:15" ht="22.5" customHeight="1">
      <c r="A15" s="54"/>
      <c r="O15" s="55"/>
    </row>
    <row r="16" spans="1:15">
      <c r="A16" s="54"/>
      <c r="O16" s="55"/>
    </row>
    <row r="17" spans="1:15">
      <c r="A17" s="54"/>
      <c r="B17" s="78"/>
      <c r="C17" s="78"/>
      <c r="O17" s="55"/>
    </row>
    <row r="18" spans="1:15">
      <c r="A18" s="54"/>
      <c r="B18" s="78"/>
      <c r="C18" s="78"/>
      <c r="O18" s="55"/>
    </row>
    <row r="19" spans="1:15">
      <c r="A19" s="54"/>
      <c r="B19" s="78"/>
      <c r="C19" s="78"/>
      <c r="O19" s="55"/>
    </row>
    <row r="20" spans="1:15">
      <c r="A20" s="54"/>
      <c r="O20" s="55"/>
    </row>
    <row r="21" spans="1:15">
      <c r="A21" s="54"/>
      <c r="O21" s="55"/>
    </row>
    <row r="22" spans="1:1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mergeCells count="7">
    <mergeCell ref="B1:M2"/>
    <mergeCell ref="B17:C19"/>
    <mergeCell ref="B9:E10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showGridLines="0" tabSelected="1" topLeftCell="A10" zoomScale="85" zoomScaleNormal="85" workbookViewId="0">
      <selection activeCell="J19" sqref="J19"/>
    </sheetView>
  </sheetViews>
  <sheetFormatPr defaultColWidth="11.42578125" defaultRowHeight="14.25" customHeight="1"/>
  <cols>
    <col min="1" max="1" width="6.140625" style="1" customWidth="1"/>
    <col min="2" max="2" width="29.28515625" style="5" customWidth="1"/>
    <col min="3" max="5" width="4.5703125" style="2" customWidth="1"/>
    <col min="6" max="6" width="4.85546875" style="2" customWidth="1"/>
    <col min="7" max="7" width="6.5703125" style="2" customWidth="1"/>
    <col min="8" max="8" width="6.140625" style="2" customWidth="1"/>
    <col min="9" max="9" width="23.140625" style="34" customWidth="1"/>
    <col min="10" max="10" width="22" style="14" customWidth="1"/>
    <col min="11" max="13" width="22.7109375" style="1" customWidth="1"/>
    <col min="14" max="14" width="23.85546875" style="1" customWidth="1"/>
    <col min="15" max="16384" width="11.42578125" style="1"/>
  </cols>
  <sheetData>
    <row r="1" spans="1:14" ht="99" customHeight="1">
      <c r="A1" s="107"/>
      <c r="B1" s="108"/>
      <c r="C1" s="93" t="s">
        <v>7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7.25" customHeight="1">
      <c r="A2" s="103" t="s">
        <v>8</v>
      </c>
      <c r="B2" s="104"/>
      <c r="C2" s="104"/>
      <c r="D2" s="104"/>
      <c r="E2" s="104"/>
      <c r="F2" s="105"/>
      <c r="G2" s="105"/>
      <c r="H2" s="105"/>
      <c r="I2" s="104"/>
      <c r="J2" s="104"/>
      <c r="K2" s="104"/>
      <c r="L2" s="104"/>
      <c r="M2" s="104"/>
      <c r="N2" s="106"/>
    </row>
    <row r="3" spans="1:14" ht="30.75" customHeight="1">
      <c r="A3" s="101" t="s">
        <v>9</v>
      </c>
      <c r="B3" s="101" t="s">
        <v>10</v>
      </c>
      <c r="C3" s="98" t="s">
        <v>11</v>
      </c>
      <c r="D3" s="99"/>
      <c r="E3" s="100"/>
      <c r="F3" s="95" t="s">
        <v>12</v>
      </c>
      <c r="G3" s="96"/>
      <c r="H3" s="97"/>
      <c r="I3" s="112" t="s">
        <v>13</v>
      </c>
      <c r="J3" s="91" t="s">
        <v>14</v>
      </c>
      <c r="K3" s="109" t="s">
        <v>15</v>
      </c>
      <c r="L3" s="110"/>
      <c r="M3" s="111"/>
      <c r="N3" s="91" t="s">
        <v>16</v>
      </c>
    </row>
    <row r="4" spans="1:14" ht="108.75" customHeight="1">
      <c r="A4" s="102" t="s">
        <v>9</v>
      </c>
      <c r="B4" s="102"/>
      <c r="C4" s="15" t="s">
        <v>17</v>
      </c>
      <c r="D4" s="16" t="s">
        <v>18</v>
      </c>
      <c r="E4" s="16" t="s">
        <v>19</v>
      </c>
      <c r="F4" s="59" t="s">
        <v>6</v>
      </c>
      <c r="G4" s="59" t="s">
        <v>5</v>
      </c>
      <c r="H4" s="60" t="s">
        <v>4</v>
      </c>
      <c r="I4" s="92"/>
      <c r="J4" s="92"/>
      <c r="K4" s="38" t="s">
        <v>20</v>
      </c>
      <c r="L4" s="38" t="s">
        <v>21</v>
      </c>
      <c r="M4" s="38" t="s">
        <v>22</v>
      </c>
      <c r="N4" s="92"/>
    </row>
    <row r="5" spans="1:14" ht="66.75">
      <c r="A5" s="37">
        <v>1</v>
      </c>
      <c r="B5" s="46" t="s">
        <v>23</v>
      </c>
      <c r="C5" s="17" t="s">
        <v>24</v>
      </c>
      <c r="D5" s="17"/>
      <c r="E5" s="17"/>
      <c r="F5" s="23"/>
      <c r="G5" s="24"/>
      <c r="H5" s="24" t="s">
        <v>24</v>
      </c>
      <c r="I5" s="47" t="s">
        <v>25</v>
      </c>
      <c r="J5" s="11">
        <v>304</v>
      </c>
      <c r="K5" s="11">
        <v>0</v>
      </c>
      <c r="L5" s="7">
        <v>0</v>
      </c>
      <c r="M5" s="7">
        <v>0</v>
      </c>
      <c r="N5" s="41">
        <f>+J5-K5-L5-M5</f>
        <v>304</v>
      </c>
    </row>
    <row r="6" spans="1:14" ht="42.75">
      <c r="A6" s="37">
        <v>2</v>
      </c>
      <c r="B6" s="48" t="s">
        <v>26</v>
      </c>
      <c r="C6" s="18" t="s">
        <v>24</v>
      </c>
      <c r="D6" s="18"/>
      <c r="E6" s="18"/>
      <c r="F6" s="25" t="s">
        <v>24</v>
      </c>
      <c r="G6" s="26"/>
      <c r="H6" s="26"/>
      <c r="I6" s="47" t="s">
        <v>25</v>
      </c>
      <c r="J6" s="12">
        <v>19</v>
      </c>
      <c r="K6" s="12">
        <v>0</v>
      </c>
      <c r="L6" s="4">
        <v>0</v>
      </c>
      <c r="M6" s="4">
        <v>0</v>
      </c>
      <c r="N6" s="40">
        <f t="shared" ref="N6:N23" si="0">+J6-K6-L6-M6</f>
        <v>19</v>
      </c>
    </row>
    <row r="7" spans="1:14" s="49" customFormat="1" ht="42.75">
      <c r="A7" s="37">
        <v>3</v>
      </c>
      <c r="B7" s="30" t="s">
        <v>27</v>
      </c>
      <c r="C7" s="31" t="s">
        <v>24</v>
      </c>
      <c r="D7" s="31"/>
      <c r="E7" s="31"/>
      <c r="F7" s="32"/>
      <c r="G7" s="33" t="s">
        <v>24</v>
      </c>
      <c r="H7" s="33"/>
      <c r="I7" s="47" t="s">
        <v>25</v>
      </c>
      <c r="J7" s="12">
        <v>3269</v>
      </c>
      <c r="K7" s="12">
        <v>0</v>
      </c>
      <c r="L7" s="10">
        <v>0</v>
      </c>
      <c r="M7" s="10">
        <v>0</v>
      </c>
      <c r="N7" s="40">
        <f t="shared" si="0"/>
        <v>3269</v>
      </c>
    </row>
    <row r="8" spans="1:14" ht="42.75">
      <c r="A8" s="37">
        <v>4</v>
      </c>
      <c r="B8" s="48" t="s">
        <v>28</v>
      </c>
      <c r="C8" s="18" t="s">
        <v>24</v>
      </c>
      <c r="D8" s="18"/>
      <c r="E8" s="18"/>
      <c r="F8" s="25" t="s">
        <v>24</v>
      </c>
      <c r="G8" s="26"/>
      <c r="H8" s="26"/>
      <c r="I8" s="47" t="s">
        <v>25</v>
      </c>
      <c r="J8" s="12">
        <v>8</v>
      </c>
      <c r="K8" s="12">
        <v>0</v>
      </c>
      <c r="L8" s="4">
        <v>0</v>
      </c>
      <c r="M8" s="4">
        <v>0</v>
      </c>
      <c r="N8" s="40">
        <f t="shared" si="0"/>
        <v>8</v>
      </c>
    </row>
    <row r="9" spans="1:14" ht="42.75">
      <c r="A9" s="37">
        <v>5</v>
      </c>
      <c r="B9" s="48" t="s">
        <v>29</v>
      </c>
      <c r="C9" s="18" t="s">
        <v>24</v>
      </c>
      <c r="D9" s="18"/>
      <c r="E9" s="18"/>
      <c r="F9" s="25"/>
      <c r="G9" s="26" t="s">
        <v>24</v>
      </c>
      <c r="H9" s="26"/>
      <c r="I9" s="47" t="s">
        <v>25</v>
      </c>
      <c r="J9" s="12">
        <v>31847</v>
      </c>
      <c r="K9" s="12">
        <v>0</v>
      </c>
      <c r="L9" s="4">
        <v>0</v>
      </c>
      <c r="M9" s="4">
        <v>0</v>
      </c>
      <c r="N9" s="40">
        <f t="shared" si="0"/>
        <v>31847</v>
      </c>
    </row>
    <row r="10" spans="1:14" ht="42.75">
      <c r="A10" s="37">
        <v>6</v>
      </c>
      <c r="B10" s="48" t="s">
        <v>30</v>
      </c>
      <c r="C10" s="18" t="s">
        <v>24</v>
      </c>
      <c r="D10" s="18"/>
      <c r="E10" s="18"/>
      <c r="F10" s="25" t="s">
        <v>24</v>
      </c>
      <c r="G10" s="26"/>
      <c r="H10" s="26"/>
      <c r="I10" s="47" t="s">
        <v>25</v>
      </c>
      <c r="J10" s="12">
        <v>1630</v>
      </c>
      <c r="K10" s="12">
        <v>0</v>
      </c>
      <c r="L10" s="4">
        <v>0</v>
      </c>
      <c r="M10" s="4">
        <v>0</v>
      </c>
      <c r="N10" s="40">
        <f t="shared" si="0"/>
        <v>1630</v>
      </c>
    </row>
    <row r="11" spans="1:14" ht="42.75">
      <c r="A11" s="37">
        <v>8</v>
      </c>
      <c r="B11" s="30" t="s">
        <v>31</v>
      </c>
      <c r="C11" s="31" t="s">
        <v>24</v>
      </c>
      <c r="D11" s="31"/>
      <c r="E11" s="31"/>
      <c r="F11" s="32"/>
      <c r="G11" s="33" t="s">
        <v>24</v>
      </c>
      <c r="H11" s="33"/>
      <c r="I11" s="47" t="s">
        <v>25</v>
      </c>
      <c r="J11" s="12">
        <v>11641</v>
      </c>
      <c r="K11" s="12">
        <v>1</v>
      </c>
      <c r="L11" s="4">
        <v>1</v>
      </c>
      <c r="M11" s="4">
        <v>0</v>
      </c>
      <c r="N11" s="40">
        <f t="shared" si="0"/>
        <v>11639</v>
      </c>
    </row>
    <row r="12" spans="1:14" ht="42.75">
      <c r="A12" s="37">
        <v>9</v>
      </c>
      <c r="B12" s="50" t="s">
        <v>32</v>
      </c>
      <c r="C12" s="31" t="s">
        <v>24</v>
      </c>
      <c r="D12" s="31"/>
      <c r="E12" s="31"/>
      <c r="F12" s="32"/>
      <c r="G12" s="33" t="s">
        <v>24</v>
      </c>
      <c r="H12" s="33"/>
      <c r="I12" s="61" t="s">
        <v>25</v>
      </c>
      <c r="J12" s="43"/>
      <c r="K12" s="43">
        <v>1</v>
      </c>
      <c r="L12" s="44">
        <v>0</v>
      </c>
      <c r="M12" s="44">
        <v>0</v>
      </c>
      <c r="N12" s="45">
        <f t="shared" si="0"/>
        <v>-1</v>
      </c>
    </row>
    <row r="13" spans="1:14" ht="42.75">
      <c r="A13" s="37">
        <v>10</v>
      </c>
      <c r="B13" s="30" t="s">
        <v>33</v>
      </c>
      <c r="C13" s="31" t="s">
        <v>24</v>
      </c>
      <c r="D13" s="31"/>
      <c r="E13" s="31"/>
      <c r="F13" s="32"/>
      <c r="G13" s="33" t="s">
        <v>24</v>
      </c>
      <c r="H13" s="33"/>
      <c r="I13" s="47" t="s">
        <v>25</v>
      </c>
      <c r="J13" s="12">
        <v>2834</v>
      </c>
      <c r="K13" s="12">
        <v>0</v>
      </c>
      <c r="L13" s="4">
        <v>0</v>
      </c>
      <c r="M13" s="4">
        <v>0</v>
      </c>
      <c r="N13" s="40">
        <f t="shared" si="0"/>
        <v>2834</v>
      </c>
    </row>
    <row r="14" spans="1:14" ht="42.75">
      <c r="A14" s="37">
        <v>11</v>
      </c>
      <c r="B14" s="48" t="s">
        <v>34</v>
      </c>
      <c r="C14" s="18" t="s">
        <v>24</v>
      </c>
      <c r="D14" s="18"/>
      <c r="E14" s="18"/>
      <c r="F14" s="25"/>
      <c r="G14" s="26" t="s">
        <v>24</v>
      </c>
      <c r="H14" s="26"/>
      <c r="I14" s="47" t="s">
        <v>25</v>
      </c>
      <c r="J14" s="12">
        <v>734</v>
      </c>
      <c r="K14" s="12">
        <v>0</v>
      </c>
      <c r="L14" s="4">
        <v>0</v>
      </c>
      <c r="M14" s="4">
        <v>0</v>
      </c>
      <c r="N14" s="40">
        <f t="shared" si="0"/>
        <v>734</v>
      </c>
    </row>
    <row r="15" spans="1:14" ht="42.75">
      <c r="A15" s="37">
        <v>12</v>
      </c>
      <c r="B15" s="48" t="s">
        <v>35</v>
      </c>
      <c r="C15" s="18" t="s">
        <v>24</v>
      </c>
      <c r="D15" s="18"/>
      <c r="E15" s="18"/>
      <c r="F15" s="25"/>
      <c r="G15" s="26" t="s">
        <v>24</v>
      </c>
      <c r="H15" s="26"/>
      <c r="I15" s="47" t="s">
        <v>25</v>
      </c>
      <c r="J15" s="35">
        <v>651</v>
      </c>
      <c r="K15" s="35">
        <v>0</v>
      </c>
      <c r="L15" s="4">
        <v>0</v>
      </c>
      <c r="M15" s="4">
        <v>0</v>
      </c>
      <c r="N15" s="40">
        <f t="shared" si="0"/>
        <v>651</v>
      </c>
    </row>
    <row r="16" spans="1:14" ht="42.75">
      <c r="A16" s="37">
        <v>13</v>
      </c>
      <c r="B16" s="48" t="s">
        <v>36</v>
      </c>
      <c r="C16" s="18" t="s">
        <v>24</v>
      </c>
      <c r="D16" s="18"/>
      <c r="E16" s="18"/>
      <c r="F16" s="25"/>
      <c r="G16" s="26"/>
      <c r="H16" s="26" t="s">
        <v>24</v>
      </c>
      <c r="I16" s="47" t="s">
        <v>25</v>
      </c>
      <c r="J16" s="12">
        <v>191</v>
      </c>
      <c r="K16" s="12">
        <v>0</v>
      </c>
      <c r="L16" s="4">
        <v>0</v>
      </c>
      <c r="M16" s="4">
        <v>0</v>
      </c>
      <c r="N16" s="40">
        <f t="shared" si="0"/>
        <v>191</v>
      </c>
    </row>
    <row r="17" spans="1:14" ht="48" customHeight="1">
      <c r="A17" s="37">
        <v>14</v>
      </c>
      <c r="B17" s="48" t="s">
        <v>37</v>
      </c>
      <c r="C17" s="18" t="s">
        <v>24</v>
      </c>
      <c r="D17" s="18"/>
      <c r="E17" s="18"/>
      <c r="F17" s="25"/>
      <c r="G17" s="26"/>
      <c r="H17" s="26" t="s">
        <v>24</v>
      </c>
      <c r="I17" s="47" t="s">
        <v>38</v>
      </c>
      <c r="J17" s="12">
        <v>21909</v>
      </c>
      <c r="K17" s="12">
        <v>0</v>
      </c>
      <c r="L17" s="4">
        <v>0</v>
      </c>
      <c r="M17" s="4">
        <v>0</v>
      </c>
      <c r="N17" s="40">
        <f t="shared" si="0"/>
        <v>21909</v>
      </c>
    </row>
    <row r="18" spans="1:14" ht="50.25">
      <c r="A18" s="37">
        <v>15</v>
      </c>
      <c r="B18" s="48" t="s">
        <v>39</v>
      </c>
      <c r="C18" s="18" t="s">
        <v>24</v>
      </c>
      <c r="D18" s="18"/>
      <c r="E18" s="19"/>
      <c r="F18" s="25"/>
      <c r="G18" s="26"/>
      <c r="H18" s="26" t="s">
        <v>24</v>
      </c>
      <c r="I18" s="61" t="s">
        <v>40</v>
      </c>
      <c r="J18" s="43"/>
      <c r="K18" s="43">
        <v>0</v>
      </c>
      <c r="L18" s="44">
        <v>0</v>
      </c>
      <c r="M18" s="44">
        <v>0</v>
      </c>
      <c r="N18" s="45">
        <f t="shared" si="0"/>
        <v>0</v>
      </c>
    </row>
    <row r="19" spans="1:14" ht="27.75">
      <c r="A19" s="37">
        <v>16</v>
      </c>
      <c r="B19" s="48" t="s">
        <v>41</v>
      </c>
      <c r="C19" s="18" t="s">
        <v>24</v>
      </c>
      <c r="D19" s="18"/>
      <c r="E19" s="19"/>
      <c r="F19" s="25"/>
      <c r="G19" s="26"/>
      <c r="H19" s="26" t="s">
        <v>24</v>
      </c>
      <c r="I19" s="47" t="s">
        <v>42</v>
      </c>
      <c r="J19" s="12">
        <v>475</v>
      </c>
      <c r="K19" s="12">
        <v>0</v>
      </c>
      <c r="L19" s="4">
        <v>0</v>
      </c>
      <c r="M19" s="4">
        <v>0</v>
      </c>
      <c r="N19" s="40">
        <f t="shared" si="0"/>
        <v>475</v>
      </c>
    </row>
    <row r="20" spans="1:14" ht="42.75">
      <c r="A20" s="37">
        <v>17</v>
      </c>
      <c r="B20" s="48" t="s">
        <v>43</v>
      </c>
      <c r="C20" s="18" t="s">
        <v>24</v>
      </c>
      <c r="D20" s="18"/>
      <c r="E20" s="18"/>
      <c r="F20" s="25"/>
      <c r="G20" s="26"/>
      <c r="H20" s="26" t="s">
        <v>24</v>
      </c>
      <c r="I20" s="47" t="s">
        <v>25</v>
      </c>
      <c r="J20" s="12">
        <v>2065</v>
      </c>
      <c r="K20" s="12">
        <v>0</v>
      </c>
      <c r="L20" s="4">
        <v>0</v>
      </c>
      <c r="M20" s="4">
        <v>0</v>
      </c>
      <c r="N20" s="40">
        <f t="shared" si="0"/>
        <v>2065</v>
      </c>
    </row>
    <row r="21" spans="1:14" ht="42.75">
      <c r="A21" s="37">
        <v>18</v>
      </c>
      <c r="B21" s="8" t="s">
        <v>44</v>
      </c>
      <c r="C21" s="18" t="s">
        <v>24</v>
      </c>
      <c r="D21" s="18"/>
      <c r="E21" s="18"/>
      <c r="F21" s="25"/>
      <c r="G21" s="26"/>
      <c r="H21" s="26" t="s">
        <v>24</v>
      </c>
      <c r="I21" s="47" t="s">
        <v>25</v>
      </c>
      <c r="J21" s="12">
        <v>3479</v>
      </c>
      <c r="K21" s="12">
        <v>1</v>
      </c>
      <c r="L21" s="4">
        <v>0</v>
      </c>
      <c r="M21" s="4">
        <v>0</v>
      </c>
      <c r="N21" s="40">
        <f t="shared" si="0"/>
        <v>3478</v>
      </c>
    </row>
    <row r="22" spans="1:14" ht="60">
      <c r="A22" s="37">
        <v>19</v>
      </c>
      <c r="B22" s="8" t="s">
        <v>45</v>
      </c>
      <c r="C22" s="18" t="s">
        <v>24</v>
      </c>
      <c r="D22" s="18"/>
      <c r="E22" s="19"/>
      <c r="F22" s="25"/>
      <c r="G22" s="26"/>
      <c r="H22" s="26" t="s">
        <v>24</v>
      </c>
      <c r="I22" s="47" t="s">
        <v>40</v>
      </c>
      <c r="J22" s="12">
        <v>601</v>
      </c>
      <c r="K22" s="12">
        <v>0</v>
      </c>
      <c r="L22" s="4">
        <v>0</v>
      </c>
      <c r="M22" s="4">
        <v>0</v>
      </c>
      <c r="N22" s="40">
        <f t="shared" si="0"/>
        <v>601</v>
      </c>
    </row>
    <row r="23" spans="1:14" ht="45">
      <c r="A23" s="37">
        <v>20</v>
      </c>
      <c r="B23" s="9" t="s">
        <v>46</v>
      </c>
      <c r="C23" s="18" t="s">
        <v>24</v>
      </c>
      <c r="D23" s="18"/>
      <c r="E23" s="18"/>
      <c r="F23" s="25"/>
      <c r="G23" s="26"/>
      <c r="H23" s="26" t="s">
        <v>24</v>
      </c>
      <c r="I23" s="72" t="s">
        <v>47</v>
      </c>
      <c r="J23" s="73"/>
      <c r="K23" s="73">
        <v>0</v>
      </c>
      <c r="L23" s="74">
        <v>0</v>
      </c>
      <c r="M23" s="74">
        <v>0</v>
      </c>
      <c r="N23" s="75">
        <f t="shared" si="0"/>
        <v>0</v>
      </c>
    </row>
    <row r="24" spans="1:14" s="3" customFormat="1" ht="15.75" thickBot="1">
      <c r="B24" s="6" t="s">
        <v>48</v>
      </c>
      <c r="C24" s="20">
        <f>+COUNTA(C5:C23)</f>
        <v>19</v>
      </c>
      <c r="D24" s="21">
        <f>+COUNTA(D5:D23)</f>
        <v>0</v>
      </c>
      <c r="E24" s="22">
        <f>+COUNTA(E5:E23)</f>
        <v>0</v>
      </c>
      <c r="F24" s="27">
        <f>+COUNTA(F5:F23)</f>
        <v>3</v>
      </c>
      <c r="G24" s="28">
        <f>+COUNTA(G5:G23)</f>
        <v>7</v>
      </c>
      <c r="H24" s="29">
        <f>+COUNTA(H5:H23)</f>
        <v>9</v>
      </c>
      <c r="I24" s="36"/>
      <c r="J24" s="13">
        <f>+SUM(J5:J23)</f>
        <v>81657</v>
      </c>
      <c r="K24" s="13"/>
      <c r="L24" s="39"/>
      <c r="M24" s="39"/>
      <c r="N24" s="42">
        <f>+SUM(N5:N23)</f>
        <v>81653</v>
      </c>
    </row>
    <row r="26" spans="1:14" ht="27.75" customHeight="1"/>
  </sheetData>
  <mergeCells count="11">
    <mergeCell ref="N3:N4"/>
    <mergeCell ref="C1:N1"/>
    <mergeCell ref="F3:H3"/>
    <mergeCell ref="C3:E3"/>
    <mergeCell ref="B3:B4"/>
    <mergeCell ref="A2:N2"/>
    <mergeCell ref="A3:A4"/>
    <mergeCell ref="A1:B1"/>
    <mergeCell ref="K3:M3"/>
    <mergeCell ref="J3:J4"/>
    <mergeCell ref="I3:I4"/>
  </mergeCells>
  <pageMargins left="0.25" right="0.25" top="0.38" bottom="0.2" header="0.3" footer="0.3"/>
  <pageSetup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UIS</dc:creator>
  <cp:keywords/>
  <dc:description/>
  <cp:lastModifiedBy/>
  <cp:revision/>
  <dcterms:created xsi:type="dcterms:W3CDTF">2022-11-18T14:55:11Z</dcterms:created>
  <dcterms:modified xsi:type="dcterms:W3CDTF">2024-04-12T19:43:12Z</dcterms:modified>
  <cp:category/>
  <cp:contentStatus/>
</cp:coreProperties>
</file>